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eek Energy Ltd\Accounting\Properties\Lougheed\"/>
    </mc:Choice>
  </mc:AlternateContent>
  <xr:revisionPtr revIDLastSave="0" documentId="13_ncr:1_{AD99E4D6-C2C8-4EC1-90C5-4A1214955565}" xr6:coauthVersionLast="47" xr6:coauthVersionMax="47" xr10:uidLastSave="{00000000-0000-0000-0000-000000000000}"/>
  <bookViews>
    <workbookView xWindow="-120" yWindow="-120" windowWidth="25440" windowHeight="15390" tabRatio="239" xr2:uid="{E4451056-DC07-4E73-9B68-6D1D6575437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55" i="1" l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O53" i="1"/>
  <c r="N53" i="1"/>
  <c r="M53" i="1"/>
  <c r="L53" i="1"/>
  <c r="K53" i="1"/>
  <c r="J53" i="1"/>
  <c r="I53" i="1"/>
  <c r="H53" i="1"/>
  <c r="G53" i="1"/>
  <c r="E53" i="1"/>
  <c r="D53" i="1"/>
  <c r="C53" i="1"/>
  <c r="B53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O35" i="1"/>
  <c r="N35" i="1"/>
  <c r="M35" i="1"/>
  <c r="L35" i="1"/>
  <c r="K35" i="1"/>
  <c r="J35" i="1"/>
  <c r="I35" i="1"/>
  <c r="H35" i="1"/>
  <c r="G35" i="1"/>
  <c r="E35" i="1"/>
  <c r="D35" i="1"/>
  <c r="C35" i="1"/>
  <c r="B35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O17" i="1"/>
  <c r="N17" i="1"/>
  <c r="M17" i="1"/>
  <c r="L17" i="1"/>
  <c r="K17" i="1"/>
  <c r="J17" i="1"/>
  <c r="I17" i="1"/>
  <c r="H17" i="1"/>
  <c r="G17" i="1"/>
  <c r="E17" i="1"/>
  <c r="D17" i="1"/>
  <c r="C17" i="1"/>
  <c r="B17" i="1"/>
  <c r="O42" i="1" l="1"/>
  <c r="O6" i="1" l="1"/>
</calcChain>
</file>

<file path=xl/sharedStrings.xml><?xml version="1.0" encoding="utf-8"?>
<sst xmlns="http://schemas.openxmlformats.org/spreadsheetml/2006/main" count="90" uniqueCount="31">
  <si>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</si>
  <si>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</si>
  <si>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</si>
  <si>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</si>
  <si>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</si>
  <si>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</si>
  <si>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</si>
  <si>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</si>
  <si>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</si>
  <si>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</si>
  <si>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</si>
  <si>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</si>
  <si>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</si>
  <si>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Gross Production
M3</t>
  </si>
  <si>
    <t>$/M3</t>
  </si>
  <si>
    <t>AVERAGE</t>
  </si>
  <si>
    <t>Seek Net Production
M3</t>
  </si>
  <si>
    <t>Seek Sales Volume (M3)</t>
  </si>
  <si>
    <t>Seek Revenue Dollars $</t>
  </si>
  <si>
    <t>Seek Share Crude Facility
Income</t>
  </si>
  <si>
    <t>Seek Share         Salt Water
Disposal Income</t>
  </si>
  <si>
    <t>Operating Costs</t>
  </si>
  <si>
    <t>Royalties Paid</t>
  </si>
  <si>
    <t>Surface Lease
Rentals</t>
  </si>
  <si>
    <t>Vermilion</t>
  </si>
  <si>
    <t>Meadowlark</t>
  </si>
  <si>
    <t>Royalties Received
Vermilion</t>
  </si>
  <si>
    <t>Gas Sales</t>
  </si>
  <si>
    <t>Other Income</t>
  </si>
  <si>
    <t xml:space="preserve"> </t>
  </si>
  <si>
    <t>not rec'd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</si>
</sst>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0.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/>
      </top>
      <bottom style="thin">
        <color indexed="64"/>
      </bottom>
      <diagonal/>
    </border>
    <border>
      <left/>
      <right style="thin">
        <color indexed="64"/>
      </right>
      <top style="thin">
        <color theme="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theme="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</cellStyleXfs>
  <cellXfs count="51">
    <xf numFmtId="0" fontId="0" fillId="0" borderId="0" xfId="0"/>
    <xf numFmtId="0" fontId="0" fillId="0" borderId="0" xfId="0" applyBorder="1"/>
    <xf numFmtId="0" fontId="0" fillId="0" borderId="4" xfId="0" applyBorder="1"/>
    <xf numFmtId="44" fontId="2" fillId="0" borderId="7" xfId="2" applyNumberFormat="1" applyBorder="1"/>
    <xf numFmtId="0" fontId="2" fillId="0" borderId="11" xfId="2" applyBorder="1"/>
    <xf numFmtId="0" fontId="0" fillId="0" borderId="12" xfId="0" applyBorder="1"/>
    <xf numFmtId="44" fontId="0" fillId="0" borderId="12" xfId="1" applyFont="1" applyBorder="1"/>
    <xf numFmtId="44" fontId="2" fillId="0" borderId="13" xfId="2" applyNumberFormat="1" applyBorder="1"/>
    <xf numFmtId="0" fontId="0" fillId="0" borderId="3" xfId="0" applyBorder="1"/>
    <xf numFmtId="0" fontId="0" fillId="0" borderId="11" xfId="0" applyBorder="1"/>
    <xf numFmtId="0" fontId="0" fillId="0" borderId="12" xfId="0" applyFill="1" applyBorder="1"/>
    <xf numFmtId="44" fontId="0" fillId="0" borderId="5" xfId="1" applyFont="1" applyBorder="1"/>
    <xf numFmtId="0" fontId="2" fillId="2" borderId="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0" borderId="0" xfId="2" applyBorder="1"/>
    <xf numFmtId="44" fontId="2" fillId="0" borderId="0" xfId="2" applyNumberFormat="1" applyBorder="1"/>
    <xf numFmtId="2" fontId="2" fillId="0" borderId="0" xfId="2" applyNumberFormat="1" applyBorder="1"/>
    <xf numFmtId="0" fontId="0" fillId="0" borderId="0" xfId="0" applyBorder="1" applyAlignment="1">
      <alignment horizontal="right"/>
    </xf>
    <xf numFmtId="0" fontId="2" fillId="0" borderId="8" xfId="0" applyFont="1" applyBorder="1" applyAlignment="1">
      <alignment horizontal="center"/>
    </xf>
    <xf numFmtId="0" fontId="2" fillId="3" borderId="3" xfId="0" applyFont="1" applyFill="1" applyBorder="1" applyAlignment="1">
      <alignment horizontal="center" vertical="center" wrapText="1"/>
    </xf>
    <xf numFmtId="0" fontId="0" fillId="0" borderId="14" xfId="0" applyBorder="1"/>
    <xf numFmtId="0" fontId="0" fillId="0" borderId="15" xfId="0" applyBorder="1"/>
    <xf numFmtId="0" fontId="2" fillId="0" borderId="13" xfId="2" applyNumberFormat="1" applyBorder="1"/>
    <xf numFmtId="0" fontId="2" fillId="3" borderId="15" xfId="0" applyFont="1" applyFill="1" applyBorder="1" applyAlignment="1">
      <alignment horizontal="center" vertical="center" wrapText="1"/>
    </xf>
    <xf numFmtId="0" fontId="0" fillId="0" borderId="16" xfId="0" applyBorder="1"/>
    <xf numFmtId="44" fontId="0" fillId="0" borderId="5" xfId="1" applyFont="1" applyFill="1" applyBorder="1"/>
    <xf numFmtId="44" fontId="0" fillId="0" borderId="12" xfId="1" applyFont="1" applyFill="1" applyBorder="1"/>
    <xf numFmtId="44" fontId="0" fillId="0" borderId="12" xfId="1" applyFont="1" applyFill="1" applyBorder="1" applyAlignment="1">
      <alignment horizontal="center"/>
    </xf>
    <xf numFmtId="0" fontId="0" fillId="3" borderId="0" xfId="0" applyFill="1"/>
    <xf numFmtId="0" fontId="2" fillId="2" borderId="10" xfId="0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right"/>
    </xf>
    <xf numFmtId="0" fontId="0" fillId="0" borderId="12" xfId="0" applyFill="1" applyBorder="1" applyAlignment="1">
      <alignment horizontal="right" wrapText="1"/>
    </xf>
    <xf numFmtId="0" fontId="0" fillId="0" borderId="5" xfId="0" applyFill="1" applyBorder="1"/>
    <xf numFmtId="0" fontId="0" fillId="0" borderId="12" xfId="0" applyFill="1" applyBorder="1" applyAlignment="1">
      <alignment horizontal="center" vertical="center"/>
    </xf>
    <xf numFmtId="164" fontId="0" fillId="0" borderId="12" xfId="0" applyNumberFormat="1" applyFill="1" applyBorder="1"/>
    <xf numFmtId="44" fontId="3" fillId="0" borderId="5" xfId="1" applyFont="1" applyBorder="1" applyAlignment="1">
      <alignment horizontal="right"/>
    </xf>
    <xf numFmtId="164" fontId="0" fillId="0" borderId="12" xfId="0" applyNumberFormat="1" applyBorder="1"/>
    <xf numFmtId="164" fontId="2" fillId="0" borderId="13" xfId="2" applyNumberFormat="1" applyBorder="1"/>
    <xf numFmtId="2" fontId="2" fillId="0" borderId="6" xfId="2" applyNumberFormat="1" applyBorder="1"/>
    <xf numFmtId="0" fontId="2" fillId="0" borderId="2" xfId="0" applyFont="1" applyBorder="1" applyAlignment="1">
      <alignment horizontal="center"/>
    </xf>
    <xf numFmtId="44" fontId="2" fillId="0" borderId="13" xfId="1" applyFont="1" applyBorder="1"/>
    <xf numFmtId="0" fontId="0" fillId="0" borderId="17" xfId="0" applyBorder="1"/>
    <xf numFmtId="44" fontId="0" fillId="0" borderId="17" xfId="1" applyFont="1" applyBorder="1"/>
    <xf numFmtId="2" fontId="0" fillId="0" borderId="17" xfId="0" applyNumberFormat="1" applyBorder="1"/>
    <xf numFmtId="0" fontId="2" fillId="0" borderId="18" xfId="2" applyBorder="1"/>
    <xf numFmtId="44" fontId="2" fillId="0" borderId="18" xfId="2" applyNumberFormat="1" applyBorder="1"/>
    <xf numFmtId="164" fontId="2" fillId="0" borderId="18" xfId="2" applyNumberFormat="1" applyBorder="1"/>
    <xf numFmtId="0" fontId="2" fillId="2" borderId="8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</cellXfs>
  <cellStyles count="3">
    <cellStyle name="Currency" xfId="1" builtinId="4"/>
    <cellStyle name="Normal" xfId="0" builtinId="0"/>
    <cellStyle name="Total" xfId="2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E48123-C4C0-4F91-B12A-88989B24B11D}">
  <sheetPr>
    <pageSetUpPr fitToPage="1"/>
  </sheetPr>
  <dimension ref="A3:X61"/>
  <sheetViews>
    <sheetView tabSelected="1" topLeftCell="A13" zoomScaleNormal="100" workbookViewId="0">
      <selection activeCell="L55" sqref="L55"/>
    </sheetView>
  </sheetViews>
  <sheetFormatPr defaultRowHeight="15" x14ac:dyDescent="0.25"/>
  <cols>
    <col min="1" max="1" width="9.42578125" bestFit="1" customWidth="1"/>
    <col min="2" max="2" width="13.140625" bestFit="1" customWidth="1"/>
    <col min="3" max="3" width="15.5703125" bestFit="1" customWidth="1"/>
    <col min="4" max="4" width="17" bestFit="1" customWidth="1"/>
    <col min="5" max="5" width="10.7109375" bestFit="1" customWidth="1"/>
    <col min="6" max="6" width="11" bestFit="1" customWidth="1"/>
    <col min="7" max="7" width="10.42578125" bestFit="1" customWidth="1"/>
    <col min="8" max="8" width="13.28515625" bestFit="1" customWidth="1"/>
    <col min="9" max="9" width="12.28515625" bestFit="1" customWidth="1"/>
    <col min="10" max="10" width="11" bestFit="1" customWidth="1"/>
    <col min="11" max="11" width="12" bestFit="1" customWidth="1"/>
    <col min="12" max="12" width="15.28515625" bestFit="1" customWidth="1"/>
    <col min="13" max="13" width="11" bestFit="1" customWidth="1"/>
    <col min="14" max="14" width="10.42578125" customWidth="1"/>
    <col min="15" max="15" width="10.85546875" bestFit="1" customWidth="1"/>
  </cols>
  <sheetData>
    <row r="3" spans="1:15" ht="45" x14ac:dyDescent="0.25">
      <c r="A3" s="25">
        <v>2019</v>
      </c>
      <c r="B3" s="12" t="s">
        <v>19</v>
      </c>
      <c r="C3" s="12" t="s">
        <v>20</v>
      </c>
      <c r="D3" s="15" t="s">
        <v>13</v>
      </c>
      <c r="E3" s="15" t="s">
        <v>16</v>
      </c>
      <c r="F3" s="13" t="s">
        <v>14</v>
      </c>
      <c r="G3" s="12" t="s">
        <v>17</v>
      </c>
      <c r="H3" s="14" t="s">
        <v>18</v>
      </c>
      <c r="I3" s="14" t="s">
        <v>21</v>
      </c>
      <c r="J3" s="49" t="s">
        <v>22</v>
      </c>
      <c r="K3" s="50"/>
      <c r="L3" s="14" t="s">
        <v>26</v>
      </c>
      <c r="M3" s="14" t="s">
        <v>23</v>
      </c>
      <c r="N3" s="14" t="s">
        <v>27</v>
      </c>
      <c r="O3" s="14" t="s">
        <v>28</v>
      </c>
    </row>
    <row r="4" spans="1:15" x14ac:dyDescent="0.25">
      <c r="A4" s="26"/>
      <c r="B4" s="22"/>
      <c r="C4" s="22"/>
      <c r="D4" s="22"/>
      <c r="E4" s="22"/>
      <c r="F4" s="22"/>
      <c r="G4" s="22"/>
      <c r="H4" s="22"/>
      <c r="J4" s="20" t="s">
        <v>24</v>
      </c>
      <c r="K4" s="41" t="s">
        <v>25</v>
      </c>
      <c r="M4" s="23"/>
      <c r="N4" s="23"/>
      <c r="O4" s="22"/>
    </row>
    <row r="5" spans="1:15" x14ac:dyDescent="0.25">
      <c r="A5" s="2" t="s">
        <v>0</v>
      </c>
      <c r="B5" s="6">
        <v>4971.3599999999997</v>
      </c>
      <c r="C5" s="6">
        <v>3310.93</v>
      </c>
      <c r="D5" s="5">
        <v>2567.9</v>
      </c>
      <c r="E5" s="38">
        <v>35.299999999999997</v>
      </c>
      <c r="F5" s="28">
        <v>334.03</v>
      </c>
      <c r="G5" s="38">
        <v>35.299999999999997</v>
      </c>
      <c r="H5" s="11">
        <v>11791.26</v>
      </c>
      <c r="I5" s="11">
        <v>3998.11</v>
      </c>
      <c r="J5" s="11">
        <v>340.77</v>
      </c>
      <c r="K5" s="11">
        <v>1002.26</v>
      </c>
      <c r="L5" s="11">
        <v>2277.56</v>
      </c>
      <c r="M5" s="11">
        <v>185.98</v>
      </c>
      <c r="N5" s="11">
        <v>67.87</v>
      </c>
      <c r="O5" s="11">
        <v>22</v>
      </c>
    </row>
    <row r="6" spans="1:15" x14ac:dyDescent="0.25">
      <c r="A6" s="2" t="s">
        <v>1</v>
      </c>
      <c r="B6" s="6">
        <v>4345.59</v>
      </c>
      <c r="C6" s="6">
        <v>2884.99</v>
      </c>
      <c r="D6" s="5">
        <v>2289.5</v>
      </c>
      <c r="E6" s="38">
        <v>31.3</v>
      </c>
      <c r="F6" s="28">
        <v>391.32</v>
      </c>
      <c r="G6" s="38">
        <v>31.5</v>
      </c>
      <c r="H6" s="11">
        <v>12326.58</v>
      </c>
      <c r="I6" s="11">
        <v>5261.28</v>
      </c>
      <c r="J6" s="11">
        <v>356.24</v>
      </c>
      <c r="K6" s="11">
        <v>1047.76</v>
      </c>
      <c r="L6" s="11">
        <v>2532.27</v>
      </c>
      <c r="M6" s="11">
        <v>334.13</v>
      </c>
      <c r="N6" s="11">
        <v>0</v>
      </c>
      <c r="O6" s="11">
        <f>19.92+3.71</f>
        <v>23.630000000000003</v>
      </c>
    </row>
    <row r="7" spans="1:15" x14ac:dyDescent="0.25">
      <c r="A7" s="2" t="s">
        <v>2</v>
      </c>
      <c r="B7" s="6">
        <v>4962.07</v>
      </c>
      <c r="C7" s="6">
        <v>3256.17</v>
      </c>
      <c r="D7" s="5">
        <v>2473.9</v>
      </c>
      <c r="E7" s="38">
        <v>34</v>
      </c>
      <c r="F7" s="28">
        <v>430.85</v>
      </c>
      <c r="G7" s="38">
        <v>34</v>
      </c>
      <c r="H7" s="11">
        <v>14648.9</v>
      </c>
      <c r="I7" s="11">
        <v>4288.0600000000004</v>
      </c>
      <c r="J7" s="11">
        <v>423.35</v>
      </c>
      <c r="K7" s="11">
        <v>1245.1600000000001</v>
      </c>
      <c r="L7" s="11">
        <v>2999.32</v>
      </c>
      <c r="M7" s="11">
        <v>169.73</v>
      </c>
      <c r="N7" s="11">
        <v>116.74</v>
      </c>
      <c r="O7" s="11">
        <v>87.91</v>
      </c>
    </row>
    <row r="8" spans="1:15" x14ac:dyDescent="0.25">
      <c r="A8" s="2" t="s">
        <v>3</v>
      </c>
      <c r="B8" s="6">
        <v>4975.17</v>
      </c>
      <c r="C8" s="6">
        <v>3302.09</v>
      </c>
      <c r="D8" s="5">
        <v>2446.3000000000002</v>
      </c>
      <c r="E8" s="38">
        <v>33.799999999999997</v>
      </c>
      <c r="F8" s="28">
        <v>467.36</v>
      </c>
      <c r="G8" s="38">
        <v>33.6</v>
      </c>
      <c r="H8" s="11">
        <v>15703.3</v>
      </c>
      <c r="I8" s="11">
        <v>1823.75</v>
      </c>
      <c r="J8" s="11">
        <v>453.83</v>
      </c>
      <c r="K8" s="11">
        <v>1334.78</v>
      </c>
      <c r="L8" s="11">
        <v>3173.81</v>
      </c>
      <c r="M8" s="11">
        <v>188.38</v>
      </c>
      <c r="N8" s="11">
        <v>268.41000000000003</v>
      </c>
      <c r="O8" s="11">
        <v>21.33</v>
      </c>
    </row>
    <row r="9" spans="1:15" x14ac:dyDescent="0.25">
      <c r="A9" s="2" t="s">
        <v>4</v>
      </c>
      <c r="B9" s="6">
        <v>5303.13</v>
      </c>
      <c r="C9" s="6">
        <v>3527.09</v>
      </c>
      <c r="D9" s="5">
        <v>2472.3000000000002</v>
      </c>
      <c r="E9" s="38">
        <v>34</v>
      </c>
      <c r="F9" s="28">
        <v>459.15</v>
      </c>
      <c r="G9" s="38">
        <v>34</v>
      </c>
      <c r="H9" s="11">
        <v>15611.1</v>
      </c>
      <c r="I9" s="11">
        <v>7235.48</v>
      </c>
      <c r="J9" s="11">
        <v>451.16</v>
      </c>
      <c r="K9" s="11">
        <v>1326.94</v>
      </c>
      <c r="L9" s="11">
        <v>3122.8</v>
      </c>
      <c r="M9" s="11">
        <v>266.08</v>
      </c>
      <c r="N9" s="11">
        <v>175.61</v>
      </c>
      <c r="O9" s="11">
        <v>22.1</v>
      </c>
    </row>
    <row r="10" spans="1:15" x14ac:dyDescent="0.25">
      <c r="A10" s="2" t="s">
        <v>5</v>
      </c>
      <c r="B10" s="6">
        <v>5119.4799999999996</v>
      </c>
      <c r="C10" s="6">
        <v>3367.67</v>
      </c>
      <c r="D10" s="5">
        <v>2326.6</v>
      </c>
      <c r="E10" s="38">
        <v>32.200000000000003</v>
      </c>
      <c r="F10" s="28">
        <v>381.62</v>
      </c>
      <c r="G10" s="38">
        <v>32</v>
      </c>
      <c r="H10" s="11">
        <v>12211.84</v>
      </c>
      <c r="I10" s="11">
        <v>5523.71</v>
      </c>
      <c r="J10" s="11">
        <v>352.92</v>
      </c>
      <c r="K10" s="11">
        <v>1038.01</v>
      </c>
      <c r="L10" s="11">
        <v>2391.4499999999998</v>
      </c>
      <c r="M10" s="11">
        <v>229.64</v>
      </c>
      <c r="N10" s="11">
        <v>160.47999999999999</v>
      </c>
      <c r="O10" s="11">
        <v>20.59</v>
      </c>
    </row>
    <row r="11" spans="1:15" x14ac:dyDescent="0.25">
      <c r="A11" s="2" t="s">
        <v>6</v>
      </c>
      <c r="B11" s="6">
        <v>5457.14</v>
      </c>
      <c r="C11" s="6">
        <v>3584.66</v>
      </c>
      <c r="D11" s="5">
        <v>2398.1999999999998</v>
      </c>
      <c r="E11" s="38">
        <v>33</v>
      </c>
      <c r="F11" s="28">
        <v>390.34</v>
      </c>
      <c r="G11" s="38">
        <v>33</v>
      </c>
      <c r="H11" s="11">
        <v>12881.22</v>
      </c>
      <c r="I11" s="11">
        <v>5651.89</v>
      </c>
      <c r="J11" s="11">
        <v>372.27</v>
      </c>
      <c r="K11" s="11">
        <v>1094.9000000000001</v>
      </c>
      <c r="L11" s="11">
        <v>2588.4499999999998</v>
      </c>
      <c r="M11" s="11">
        <v>194.92</v>
      </c>
      <c r="N11" s="11">
        <v>156.54</v>
      </c>
      <c r="O11" s="11">
        <v>26.18</v>
      </c>
    </row>
    <row r="12" spans="1:15" x14ac:dyDescent="0.25">
      <c r="A12" s="2" t="s">
        <v>7</v>
      </c>
      <c r="B12" s="6">
        <v>5642.31</v>
      </c>
      <c r="C12" s="6">
        <v>3698.55</v>
      </c>
      <c r="D12" s="5">
        <v>2494.1999999999998</v>
      </c>
      <c r="E12" s="38">
        <v>34.299999999999997</v>
      </c>
      <c r="F12" s="28">
        <v>392.33</v>
      </c>
      <c r="G12" s="38">
        <v>34.299999999999997</v>
      </c>
      <c r="H12" s="11">
        <v>13456.92</v>
      </c>
      <c r="I12" s="11">
        <v>2301.04</v>
      </c>
      <c r="J12" s="11">
        <v>388.9</v>
      </c>
      <c r="K12" s="11">
        <v>1143.8399999999999</v>
      </c>
      <c r="L12" s="11">
        <v>2691.31</v>
      </c>
      <c r="M12" s="11">
        <v>317.64999999999998</v>
      </c>
      <c r="N12" s="11">
        <v>152.62</v>
      </c>
      <c r="O12" s="11">
        <v>3.64</v>
      </c>
    </row>
    <row r="13" spans="1:15" x14ac:dyDescent="0.25">
      <c r="A13" s="2" t="s">
        <v>8</v>
      </c>
      <c r="B13" s="6">
        <v>5376.05</v>
      </c>
      <c r="C13" s="6">
        <v>3507.59</v>
      </c>
      <c r="D13" s="5">
        <v>2426.1</v>
      </c>
      <c r="E13" s="38">
        <v>33.5</v>
      </c>
      <c r="F13" s="28">
        <v>403.35</v>
      </c>
      <c r="G13" s="38">
        <v>34.299999999999997</v>
      </c>
      <c r="H13" s="11">
        <v>13834.91</v>
      </c>
      <c r="I13" s="11">
        <v>10259.200000000001</v>
      </c>
      <c r="J13" s="11">
        <v>399.83</v>
      </c>
      <c r="K13" s="11">
        <v>1175.97</v>
      </c>
      <c r="L13" s="11">
        <v>2821.06</v>
      </c>
      <c r="M13" s="11">
        <v>276.87</v>
      </c>
      <c r="N13" s="11">
        <v>57.1</v>
      </c>
      <c r="O13" s="11">
        <v>6.18</v>
      </c>
    </row>
    <row r="14" spans="1:15" x14ac:dyDescent="0.25">
      <c r="A14" s="2" t="s">
        <v>9</v>
      </c>
      <c r="B14" s="6">
        <v>5321.11</v>
      </c>
      <c r="C14" s="6">
        <v>3501.05</v>
      </c>
      <c r="D14" s="5">
        <v>2728.7</v>
      </c>
      <c r="E14" s="38">
        <v>37.299999999999997</v>
      </c>
      <c r="F14" s="28">
        <v>366.4</v>
      </c>
      <c r="G14" s="38">
        <v>36.200000000000003</v>
      </c>
      <c r="H14" s="11">
        <v>13263.68</v>
      </c>
      <c r="I14" s="11">
        <v>5671.2</v>
      </c>
      <c r="J14" s="11">
        <v>383.32</v>
      </c>
      <c r="K14" s="11">
        <v>1127.4100000000001</v>
      </c>
      <c r="L14" s="11">
        <v>2718.75</v>
      </c>
      <c r="M14" s="11">
        <v>210.04</v>
      </c>
      <c r="N14" s="11">
        <v>57.59</v>
      </c>
      <c r="O14" s="11">
        <v>58.3</v>
      </c>
    </row>
    <row r="15" spans="1:15" x14ac:dyDescent="0.25">
      <c r="A15" s="2" t="s">
        <v>10</v>
      </c>
      <c r="B15" s="6">
        <v>5308.52</v>
      </c>
      <c r="C15" s="6">
        <v>3454.1</v>
      </c>
      <c r="D15" s="5">
        <v>2720.7</v>
      </c>
      <c r="E15" s="38">
        <v>37.200000000000003</v>
      </c>
      <c r="F15" s="28">
        <v>403.4</v>
      </c>
      <c r="G15" s="38">
        <v>38.1</v>
      </c>
      <c r="H15" s="11">
        <v>15369.54</v>
      </c>
      <c r="I15" s="11">
        <v>6286.68</v>
      </c>
      <c r="J15" s="11">
        <v>444.18</v>
      </c>
      <c r="K15" s="11">
        <v>1306.4100000000001</v>
      </c>
      <c r="L15" s="11">
        <v>3105.44</v>
      </c>
      <c r="M15" s="11">
        <v>130.28</v>
      </c>
      <c r="N15" s="11">
        <v>103.2</v>
      </c>
      <c r="O15" s="11">
        <v>72.62</v>
      </c>
    </row>
    <row r="16" spans="1:15" x14ac:dyDescent="0.25">
      <c r="A16" s="9" t="s">
        <v>11</v>
      </c>
      <c r="B16" s="6">
        <v>5425.18</v>
      </c>
      <c r="C16" s="6">
        <v>3546.55</v>
      </c>
      <c r="D16" s="5">
        <v>2788.6</v>
      </c>
      <c r="E16" s="38">
        <v>38.299999999999997</v>
      </c>
      <c r="F16" s="28">
        <v>397.98</v>
      </c>
      <c r="G16" s="38">
        <v>37.799999999999997</v>
      </c>
      <c r="H16" s="11">
        <v>15043.64</v>
      </c>
      <c r="I16" s="11">
        <v>4556.7299999999996</v>
      </c>
      <c r="J16" s="11">
        <v>434.76</v>
      </c>
      <c r="K16" s="11">
        <v>1278.71</v>
      </c>
      <c r="L16" s="11">
        <v>3069.81</v>
      </c>
      <c r="M16" s="11">
        <v>124.79</v>
      </c>
      <c r="N16" s="11">
        <v>162.02000000000001</v>
      </c>
      <c r="O16" s="11">
        <v>71.430000000000007</v>
      </c>
    </row>
    <row r="17" spans="1:15" x14ac:dyDescent="0.25">
      <c r="A17" s="4" t="s">
        <v>12</v>
      </c>
      <c r="B17" s="7">
        <f>SUM(B5:B16)</f>
        <v>62207.110000000008</v>
      </c>
      <c r="C17" s="7">
        <f>SUM(C5:C16)</f>
        <v>40941.440000000002</v>
      </c>
      <c r="D17" s="39">
        <f>SUM(D5:D16)</f>
        <v>30132.999999999996</v>
      </c>
      <c r="E17" s="39">
        <f>SUM(E5:E16)</f>
        <v>414.2</v>
      </c>
      <c r="F17" s="40"/>
      <c r="G17" s="39">
        <f>SUM(G5:G16)</f>
        <v>414.1</v>
      </c>
      <c r="H17" s="3">
        <f>SUM(H5:H16)</f>
        <v>166142.89000000001</v>
      </c>
      <c r="I17" s="3">
        <f t="shared" ref="I17" si="0">SUM(I5:I16)</f>
        <v>62857.130000000005</v>
      </c>
      <c r="J17" s="3">
        <f t="shared" ref="J17:O17" si="1">SUM(J5:J16)</f>
        <v>4801.5300000000007</v>
      </c>
      <c r="K17" s="3">
        <f t="shared" si="1"/>
        <v>14122.149999999998</v>
      </c>
      <c r="L17" s="3">
        <f t="shared" si="1"/>
        <v>33492.03</v>
      </c>
      <c r="M17" s="3">
        <f t="shared" si="1"/>
        <v>2628.4900000000002</v>
      </c>
      <c r="N17" s="3">
        <f t="shared" si="1"/>
        <v>1478.1799999999998</v>
      </c>
      <c r="O17" s="3">
        <f t="shared" si="1"/>
        <v>435.91</v>
      </c>
    </row>
    <row r="18" spans="1:15" x14ac:dyDescent="0.25">
      <c r="A18" s="16"/>
      <c r="B18" s="17"/>
      <c r="C18" s="17"/>
      <c r="D18" s="17"/>
      <c r="E18" s="17"/>
      <c r="F18" s="17"/>
      <c r="G18" s="18"/>
      <c r="H18" s="17"/>
    </row>
    <row r="19" spans="1:15" x14ac:dyDescent="0.25">
      <c r="A19" s="46" t="s">
        <v>15</v>
      </c>
      <c r="B19" s="47">
        <f t="shared" ref="B19:O19" si="2">AVERAGE(B5:B16)</f>
        <v>5183.9258333333337</v>
      </c>
      <c r="C19" s="47">
        <f t="shared" si="2"/>
        <v>3411.7866666666669</v>
      </c>
      <c r="D19" s="48">
        <f t="shared" si="2"/>
        <v>2511.083333333333</v>
      </c>
      <c r="E19" s="48">
        <f t="shared" si="2"/>
        <v>34.516666666666666</v>
      </c>
      <c r="F19" s="47">
        <f t="shared" si="2"/>
        <v>401.51083333333327</v>
      </c>
      <c r="G19" s="48">
        <f t="shared" si="2"/>
        <v>34.508333333333333</v>
      </c>
      <c r="H19" s="47">
        <f t="shared" si="2"/>
        <v>13845.240833333335</v>
      </c>
      <c r="I19" s="47">
        <f t="shared" si="2"/>
        <v>5238.0941666666668</v>
      </c>
      <c r="J19" s="47">
        <f t="shared" si="2"/>
        <v>400.12750000000005</v>
      </c>
      <c r="K19" s="47">
        <f t="shared" si="2"/>
        <v>1176.8458333333331</v>
      </c>
      <c r="L19" s="47">
        <f t="shared" si="2"/>
        <v>2791.0025000000001</v>
      </c>
      <c r="M19" s="47">
        <f t="shared" si="2"/>
        <v>219.04083333333335</v>
      </c>
      <c r="N19" s="47">
        <f t="shared" si="2"/>
        <v>123.18166666666666</v>
      </c>
      <c r="O19" s="47">
        <f t="shared" si="2"/>
        <v>36.325833333333335</v>
      </c>
    </row>
    <row r="20" spans="1:15" x14ac:dyDescent="0.25">
      <c r="D20" s="1"/>
      <c r="E20" s="1"/>
      <c r="F20" s="1"/>
      <c r="G20" s="1"/>
    </row>
    <row r="21" spans="1:15" ht="52.5" customHeight="1" x14ac:dyDescent="0.25">
      <c r="A21" s="21">
        <v>2020</v>
      </c>
      <c r="B21" s="12" t="s">
        <v>19</v>
      </c>
      <c r="C21" s="12" t="s">
        <v>20</v>
      </c>
      <c r="D21" s="15" t="s">
        <v>13</v>
      </c>
      <c r="E21" s="15" t="s">
        <v>16</v>
      </c>
      <c r="F21" s="13" t="s">
        <v>14</v>
      </c>
      <c r="G21" s="12" t="s">
        <v>17</v>
      </c>
      <c r="H21" s="14" t="s">
        <v>18</v>
      </c>
      <c r="I21" s="14" t="s">
        <v>21</v>
      </c>
      <c r="J21" s="49" t="s">
        <v>22</v>
      </c>
      <c r="K21" s="50"/>
      <c r="L21" s="14" t="s">
        <v>26</v>
      </c>
      <c r="M21" s="14" t="s">
        <v>23</v>
      </c>
      <c r="N21" s="14" t="s">
        <v>27</v>
      </c>
      <c r="O21" s="14" t="s">
        <v>28</v>
      </c>
    </row>
    <row r="22" spans="1:15" x14ac:dyDescent="0.25">
      <c r="A22" s="5"/>
      <c r="B22" s="22"/>
      <c r="C22" s="22"/>
      <c r="D22" s="23"/>
      <c r="E22" s="23"/>
      <c r="F22" s="23"/>
      <c r="G22" s="23"/>
      <c r="H22" s="23"/>
      <c r="I22" s="23"/>
      <c r="J22" s="20" t="s">
        <v>24</v>
      </c>
      <c r="K22" s="41" t="s">
        <v>25</v>
      </c>
      <c r="L22" s="23"/>
      <c r="M22" s="23"/>
      <c r="N22" s="23"/>
      <c r="O22" s="22"/>
    </row>
    <row r="23" spans="1:15" x14ac:dyDescent="0.25">
      <c r="A23" s="8" t="s">
        <v>0</v>
      </c>
      <c r="B23" s="6">
        <v>5560.54</v>
      </c>
      <c r="C23" s="6">
        <v>3649.74</v>
      </c>
      <c r="D23" s="5">
        <v>2760.8</v>
      </c>
      <c r="E23" s="38">
        <v>38</v>
      </c>
      <c r="F23" s="28">
        <v>385.72</v>
      </c>
      <c r="G23" s="38">
        <v>38.4</v>
      </c>
      <c r="H23" s="11">
        <v>14811.65</v>
      </c>
      <c r="I23" s="11">
        <v>5547.75</v>
      </c>
      <c r="J23" s="11">
        <v>428.06</v>
      </c>
      <c r="K23" s="11">
        <v>1258.99</v>
      </c>
      <c r="L23" s="11">
        <v>3018.03</v>
      </c>
      <c r="M23" s="11">
        <v>185.98</v>
      </c>
      <c r="N23" s="28">
        <v>46.47</v>
      </c>
      <c r="O23" s="27">
        <v>69.67</v>
      </c>
    </row>
    <row r="24" spans="1:15" x14ac:dyDescent="0.25">
      <c r="A24" s="2" t="s">
        <v>1</v>
      </c>
      <c r="B24" s="6">
        <v>4603.0200000000004</v>
      </c>
      <c r="C24" s="6">
        <v>3012.38</v>
      </c>
      <c r="D24" s="5">
        <v>2388.6999999999998</v>
      </c>
      <c r="E24" s="38">
        <v>32.9</v>
      </c>
      <c r="F24" s="28">
        <v>311.5</v>
      </c>
      <c r="G24" s="38">
        <v>33</v>
      </c>
      <c r="H24" s="11">
        <v>10279.5</v>
      </c>
      <c r="I24" s="11">
        <v>6199.14</v>
      </c>
      <c r="J24" s="11">
        <v>297.08</v>
      </c>
      <c r="K24" s="11">
        <v>873.76</v>
      </c>
      <c r="L24" s="11">
        <v>2093.8000000000002</v>
      </c>
      <c r="M24" s="11">
        <v>344.79</v>
      </c>
      <c r="N24" s="28">
        <v>0</v>
      </c>
      <c r="O24" s="27">
        <v>63.4</v>
      </c>
    </row>
    <row r="25" spans="1:15" x14ac:dyDescent="0.25">
      <c r="A25" s="2" t="s">
        <v>2</v>
      </c>
      <c r="B25" s="6">
        <v>5531.81</v>
      </c>
      <c r="C25" s="6">
        <v>3634.81</v>
      </c>
      <c r="D25" s="5">
        <v>2636.2</v>
      </c>
      <c r="E25" s="38">
        <v>36.299999999999997</v>
      </c>
      <c r="F25" s="28">
        <v>147.1</v>
      </c>
      <c r="G25" s="38">
        <v>36</v>
      </c>
      <c r="H25" s="11">
        <v>5295.6</v>
      </c>
      <c r="I25" s="11">
        <v>2165.4499999999998</v>
      </c>
      <c r="J25" s="11">
        <v>153.04</v>
      </c>
      <c r="K25" s="11">
        <v>450.13</v>
      </c>
      <c r="L25" s="11">
        <v>1162.6400000000001</v>
      </c>
      <c r="M25" s="11">
        <v>189.66</v>
      </c>
      <c r="N25" s="28">
        <v>0</v>
      </c>
      <c r="O25" s="27">
        <v>66.569999999999993</v>
      </c>
    </row>
    <row r="26" spans="1:15" x14ac:dyDescent="0.25">
      <c r="A26" s="2" t="s">
        <v>3</v>
      </c>
      <c r="B26" s="6">
        <v>4994.41</v>
      </c>
      <c r="C26" s="6">
        <v>3119.69</v>
      </c>
      <c r="D26" s="5">
        <v>2519.4</v>
      </c>
      <c r="E26" s="38">
        <v>34.6</v>
      </c>
      <c r="F26" s="28">
        <v>85.01</v>
      </c>
      <c r="G26" s="38">
        <v>34.299999999999997</v>
      </c>
      <c r="H26" s="11">
        <v>2915.84</v>
      </c>
      <c r="I26" s="11">
        <v>7498.46</v>
      </c>
      <c r="J26" s="11">
        <v>84.27</v>
      </c>
      <c r="K26" s="11">
        <v>247.85</v>
      </c>
      <c r="L26" s="11">
        <v>637.20000000000005</v>
      </c>
      <c r="M26" s="11">
        <v>198.69</v>
      </c>
      <c r="N26" s="28">
        <v>1.06</v>
      </c>
      <c r="O26" s="27">
        <v>21.16</v>
      </c>
    </row>
    <row r="27" spans="1:15" x14ac:dyDescent="0.25">
      <c r="A27" s="2" t="s">
        <v>4</v>
      </c>
      <c r="B27" s="6">
        <v>5050.3100000000004</v>
      </c>
      <c r="C27" s="6">
        <v>3313.7</v>
      </c>
      <c r="D27" s="5">
        <v>2431.1</v>
      </c>
      <c r="E27" s="38">
        <v>33.4</v>
      </c>
      <c r="F27" s="28">
        <v>84.44</v>
      </c>
      <c r="G27" s="38">
        <v>33.200000000000003</v>
      </c>
      <c r="H27" s="11">
        <v>2803.41</v>
      </c>
      <c r="I27" s="11">
        <v>1598.02</v>
      </c>
      <c r="J27" s="11">
        <v>81.02</v>
      </c>
      <c r="K27" s="11">
        <v>238.29</v>
      </c>
      <c r="L27" s="11">
        <v>688.5</v>
      </c>
      <c r="M27" s="11">
        <v>372.23</v>
      </c>
      <c r="N27" s="28">
        <v>15.65</v>
      </c>
      <c r="O27" s="27">
        <v>63.81</v>
      </c>
    </row>
    <row r="28" spans="1:15" x14ac:dyDescent="0.25">
      <c r="A28" s="2" t="s">
        <v>5</v>
      </c>
      <c r="B28" s="6">
        <v>4926.88</v>
      </c>
      <c r="C28" s="6">
        <v>3228.36</v>
      </c>
      <c r="D28" s="5">
        <v>2479.1</v>
      </c>
      <c r="E28" s="38">
        <v>33.200000000000003</v>
      </c>
      <c r="F28" s="28">
        <v>293.02999999999997</v>
      </c>
      <c r="G28" s="38">
        <v>34.299999999999997</v>
      </c>
      <c r="H28" s="11">
        <v>10050.93</v>
      </c>
      <c r="I28" s="11">
        <v>7304.11</v>
      </c>
      <c r="J28" s="11">
        <v>290.47000000000003</v>
      </c>
      <c r="K28" s="11">
        <v>854.33</v>
      </c>
      <c r="L28" s="11">
        <v>2050.27</v>
      </c>
      <c r="M28" s="11">
        <v>341.36</v>
      </c>
      <c r="N28" s="28">
        <v>25.79</v>
      </c>
      <c r="O28" s="27">
        <v>62.73</v>
      </c>
    </row>
    <row r="29" spans="1:15" x14ac:dyDescent="0.25">
      <c r="A29" s="2" t="s">
        <v>6</v>
      </c>
      <c r="B29" s="6">
        <v>5124.42</v>
      </c>
      <c r="C29" s="6">
        <v>3354.46</v>
      </c>
      <c r="D29" s="5">
        <v>2479.1</v>
      </c>
      <c r="E29" s="38">
        <v>33.799999999999997</v>
      </c>
      <c r="F29" s="28">
        <v>295.04000000000002</v>
      </c>
      <c r="G29" s="38">
        <v>34.1</v>
      </c>
      <c r="H29" s="11">
        <v>10060.86</v>
      </c>
      <c r="I29" s="11">
        <v>4470.7299999999996</v>
      </c>
      <c r="J29" s="11">
        <v>290.76</v>
      </c>
      <c r="K29" s="11">
        <v>855.17</v>
      </c>
      <c r="L29" s="11">
        <v>2089.96</v>
      </c>
      <c r="M29" s="11">
        <v>284.19</v>
      </c>
      <c r="N29" s="28">
        <v>32.5</v>
      </c>
      <c r="O29" s="27">
        <v>64.790000000000006</v>
      </c>
    </row>
    <row r="30" spans="1:15" x14ac:dyDescent="0.25">
      <c r="A30" s="2" t="s">
        <v>7</v>
      </c>
      <c r="B30" s="6">
        <v>5110.41</v>
      </c>
      <c r="C30" s="6">
        <v>3345.11</v>
      </c>
      <c r="D30" s="5">
        <v>2416.1</v>
      </c>
      <c r="E30" s="38">
        <v>33.200000000000003</v>
      </c>
      <c r="F30" s="28">
        <v>294.04000000000002</v>
      </c>
      <c r="G30" s="38">
        <v>33.299999999999997</v>
      </c>
      <c r="H30" s="11">
        <v>9791.5300000000007</v>
      </c>
      <c r="I30" s="11">
        <v>8212.4699999999993</v>
      </c>
      <c r="J30" s="11">
        <v>282.98</v>
      </c>
      <c r="K30" s="11">
        <v>832.28</v>
      </c>
      <c r="L30" s="11">
        <v>2066.31</v>
      </c>
      <c r="M30" s="11">
        <v>317.64999999999998</v>
      </c>
      <c r="N30" s="28">
        <v>36.590000000000003</v>
      </c>
      <c r="O30" s="27">
        <v>63.6</v>
      </c>
    </row>
    <row r="31" spans="1:15" x14ac:dyDescent="0.25">
      <c r="A31" s="2" t="s">
        <v>8</v>
      </c>
      <c r="B31" s="6">
        <v>2612.16</v>
      </c>
      <c r="C31" s="6">
        <v>1714.56</v>
      </c>
      <c r="D31" s="5">
        <v>1167.7</v>
      </c>
      <c r="E31" s="38">
        <v>16.2</v>
      </c>
      <c r="F31" s="28">
        <v>270.25</v>
      </c>
      <c r="G31" s="38">
        <v>15.6</v>
      </c>
      <c r="H31" s="11">
        <v>4215.8999999999996</v>
      </c>
      <c r="I31" s="11">
        <v>3322.97</v>
      </c>
      <c r="J31" s="11">
        <v>121.84</v>
      </c>
      <c r="K31" s="11">
        <v>358.35</v>
      </c>
      <c r="L31" s="11">
        <v>854</v>
      </c>
      <c r="M31" s="11">
        <v>276.87</v>
      </c>
      <c r="N31" s="28">
        <v>26.49</v>
      </c>
      <c r="O31" s="27">
        <v>28.73</v>
      </c>
    </row>
    <row r="32" spans="1:15" x14ac:dyDescent="0.25">
      <c r="A32" s="2" t="s">
        <v>9</v>
      </c>
      <c r="B32" s="6">
        <v>5044.8999999999996</v>
      </c>
      <c r="C32" s="6">
        <v>3301.62</v>
      </c>
      <c r="D32" s="5">
        <v>2320.6999999999998</v>
      </c>
      <c r="E32" s="38">
        <v>31.6</v>
      </c>
      <c r="F32" s="28">
        <v>261.17</v>
      </c>
      <c r="G32" s="38">
        <v>31.6</v>
      </c>
      <c r="H32" s="11">
        <v>8252.9699999999993</v>
      </c>
      <c r="I32" s="11">
        <v>4436.09</v>
      </c>
      <c r="J32" s="11">
        <v>238.51</v>
      </c>
      <c r="K32" s="11">
        <v>701.5</v>
      </c>
      <c r="L32" s="11">
        <v>1881.3</v>
      </c>
      <c r="M32" s="11">
        <v>233.07</v>
      </c>
      <c r="N32" s="28">
        <v>26.38</v>
      </c>
      <c r="O32" s="27">
        <v>61.76</v>
      </c>
    </row>
    <row r="33" spans="1:24" x14ac:dyDescent="0.25">
      <c r="A33" s="2" t="s">
        <v>10</v>
      </c>
      <c r="B33" s="6">
        <v>4805.97</v>
      </c>
      <c r="C33" s="6">
        <v>3148.75</v>
      </c>
      <c r="D33" s="5">
        <v>2363.6999999999998</v>
      </c>
      <c r="E33" s="38">
        <v>32.299999999999997</v>
      </c>
      <c r="F33" s="28">
        <v>275.06</v>
      </c>
      <c r="G33" s="38">
        <v>32.4</v>
      </c>
      <c r="H33" s="11">
        <v>8911.94</v>
      </c>
      <c r="I33" s="11">
        <v>9382.56</v>
      </c>
      <c r="J33" s="11">
        <v>257.56</v>
      </c>
      <c r="K33" s="11">
        <v>757.51</v>
      </c>
      <c r="L33" s="11">
        <v>2612.5700000000002</v>
      </c>
      <c r="M33" s="11">
        <v>137.16</v>
      </c>
      <c r="N33" s="28">
        <v>0</v>
      </c>
      <c r="O33" s="27">
        <v>60.31</v>
      </c>
    </row>
    <row r="34" spans="1:24" x14ac:dyDescent="0.25">
      <c r="A34" s="9" t="s">
        <v>11</v>
      </c>
      <c r="B34" s="6">
        <v>5005.08</v>
      </c>
      <c r="C34" s="6">
        <v>3265.07</v>
      </c>
      <c r="D34" s="5">
        <v>2419.4</v>
      </c>
      <c r="E34" s="38">
        <v>33.200000000000003</v>
      </c>
      <c r="F34" s="28">
        <v>303.45999999999998</v>
      </c>
      <c r="G34" s="38">
        <v>33.5</v>
      </c>
      <c r="H34" s="11">
        <v>10165.91</v>
      </c>
      <c r="I34" s="11">
        <v>1874.7</v>
      </c>
      <c r="J34" s="11">
        <v>293.79000000000002</v>
      </c>
      <c r="K34" s="11">
        <v>864.1</v>
      </c>
      <c r="L34" s="11">
        <v>2143.52</v>
      </c>
      <c r="M34" s="11">
        <v>124.79</v>
      </c>
      <c r="N34" s="28">
        <v>97.98</v>
      </c>
      <c r="O34" s="27">
        <v>63.76</v>
      </c>
    </row>
    <row r="35" spans="1:24" x14ac:dyDescent="0.25">
      <c r="A35" s="4" t="s">
        <v>12</v>
      </c>
      <c r="B35" s="7">
        <f>SUM(B23:B34)</f>
        <v>58369.910000000011</v>
      </c>
      <c r="C35" s="7">
        <f>SUM(C23:C34)</f>
        <v>38088.25</v>
      </c>
      <c r="D35" s="39">
        <f>SUM(D23:D34)</f>
        <v>28382.000000000004</v>
      </c>
      <c r="E35" s="39">
        <f>SUM(E23:E34)</f>
        <v>388.70000000000005</v>
      </c>
      <c r="F35" s="42"/>
      <c r="G35" s="39">
        <f t="shared" ref="G35:O35" si="3">SUM(G23:G34)</f>
        <v>389.7</v>
      </c>
      <c r="H35" s="7">
        <f t="shared" si="3"/>
        <v>97556.040000000008</v>
      </c>
      <c r="I35" s="7">
        <f t="shared" si="3"/>
        <v>62012.45</v>
      </c>
      <c r="J35" s="7">
        <f t="shared" si="3"/>
        <v>2819.3799999999997</v>
      </c>
      <c r="K35" s="7">
        <f t="shared" si="3"/>
        <v>8292.26</v>
      </c>
      <c r="L35" s="7">
        <f t="shared" si="3"/>
        <v>21298.100000000002</v>
      </c>
      <c r="M35" s="7">
        <f t="shared" si="3"/>
        <v>3006.44</v>
      </c>
      <c r="N35" s="7">
        <f t="shared" si="3"/>
        <v>308.91000000000003</v>
      </c>
      <c r="O35" s="7">
        <f t="shared" si="3"/>
        <v>690.29000000000019</v>
      </c>
    </row>
    <row r="36" spans="1:24" x14ac:dyDescent="0.25">
      <c r="A36" s="43"/>
      <c r="B36" s="44"/>
      <c r="C36" s="44"/>
      <c r="D36" s="45"/>
      <c r="E36" s="45"/>
      <c r="F36" s="43"/>
      <c r="G36" s="45"/>
      <c r="H36" s="43" t="s">
        <v>29</v>
      </c>
      <c r="I36" s="43"/>
      <c r="J36" s="43"/>
      <c r="K36" s="43"/>
      <c r="L36" s="43"/>
      <c r="M36" s="43"/>
      <c r="N36" s="43"/>
      <c r="O36" s="43"/>
    </row>
    <row r="37" spans="1:24" s="30" customFormat="1" x14ac:dyDescent="0.25">
      <c r="A37" s="46" t="s">
        <v>15</v>
      </c>
      <c r="B37" s="47">
        <f t="shared" ref="B37:O37" si="4">AVERAGE(B23:B34)</f>
        <v>4864.1591666666673</v>
      </c>
      <c r="C37" s="47">
        <f t="shared" si="4"/>
        <v>3174.0208333333335</v>
      </c>
      <c r="D37" s="48">
        <f t="shared" si="4"/>
        <v>2365.166666666667</v>
      </c>
      <c r="E37" s="48">
        <f t="shared" si="4"/>
        <v>32.391666666666673</v>
      </c>
      <c r="F37" s="47">
        <f t="shared" si="4"/>
        <v>250.48500000000001</v>
      </c>
      <c r="G37" s="48">
        <f t="shared" si="4"/>
        <v>32.475000000000001</v>
      </c>
      <c r="H37" s="47">
        <f t="shared" si="4"/>
        <v>8129.670000000001</v>
      </c>
      <c r="I37" s="47">
        <f t="shared" si="4"/>
        <v>5167.7041666666664</v>
      </c>
      <c r="J37" s="47">
        <f t="shared" si="4"/>
        <v>234.9483333333333</v>
      </c>
      <c r="K37" s="47">
        <f t="shared" si="4"/>
        <v>691.02166666666665</v>
      </c>
      <c r="L37" s="47">
        <f t="shared" si="4"/>
        <v>1774.8416666666669</v>
      </c>
      <c r="M37" s="47">
        <f t="shared" si="4"/>
        <v>250.53666666666666</v>
      </c>
      <c r="N37" s="47">
        <f t="shared" si="4"/>
        <v>25.742500000000003</v>
      </c>
      <c r="O37" s="47">
        <f t="shared" si="4"/>
        <v>57.52416666666668</v>
      </c>
      <c r="P37"/>
      <c r="Q37"/>
      <c r="R37"/>
      <c r="S37"/>
      <c r="T37"/>
      <c r="U37"/>
      <c r="V37"/>
      <c r="W37"/>
      <c r="X37"/>
    </row>
    <row r="38" spans="1:24" x14ac:dyDescent="0.25">
      <c r="A38" s="16"/>
      <c r="B38" s="17"/>
      <c r="C38" s="17"/>
      <c r="D38" s="19"/>
      <c r="E38" s="1"/>
      <c r="F38" s="1"/>
      <c r="G38" s="1"/>
      <c r="H38" s="17"/>
    </row>
    <row r="39" spans="1:24" ht="45" x14ac:dyDescent="0.25">
      <c r="A39" s="21">
        <v>2021</v>
      </c>
      <c r="B39" s="12" t="s">
        <v>19</v>
      </c>
      <c r="C39" s="12" t="s">
        <v>20</v>
      </c>
      <c r="D39" s="15" t="s">
        <v>13</v>
      </c>
      <c r="E39" s="15" t="s">
        <v>16</v>
      </c>
      <c r="F39" s="13" t="s">
        <v>14</v>
      </c>
      <c r="G39" s="12" t="s">
        <v>17</v>
      </c>
      <c r="H39" s="31" t="s">
        <v>18</v>
      </c>
      <c r="I39" s="31" t="s">
        <v>21</v>
      </c>
      <c r="J39" s="49" t="s">
        <v>22</v>
      </c>
      <c r="K39" s="50"/>
      <c r="L39" s="31" t="s">
        <v>26</v>
      </c>
      <c r="M39" s="31" t="s">
        <v>23</v>
      </c>
      <c r="N39" s="31" t="s">
        <v>27</v>
      </c>
      <c r="O39" s="31" t="s">
        <v>28</v>
      </c>
    </row>
    <row r="40" spans="1:24" x14ac:dyDescent="0.25">
      <c r="A40" s="5"/>
      <c r="B40" s="22"/>
      <c r="C40" s="22"/>
      <c r="D40" s="23"/>
      <c r="E40" s="23"/>
      <c r="F40" s="23"/>
      <c r="G40" s="23"/>
      <c r="H40" s="23"/>
      <c r="I40" s="23"/>
      <c r="J40" s="20" t="s">
        <v>24</v>
      </c>
      <c r="K40" s="41" t="s">
        <v>25</v>
      </c>
      <c r="L40" s="23"/>
      <c r="M40" s="23"/>
      <c r="N40" s="23"/>
      <c r="O40" s="22"/>
    </row>
    <row r="41" spans="1:24" x14ac:dyDescent="0.25">
      <c r="A41" s="8" t="s">
        <v>0</v>
      </c>
      <c r="B41" s="28">
        <v>4370.34</v>
      </c>
      <c r="C41" s="28">
        <v>2879.65</v>
      </c>
      <c r="D41" s="10">
        <v>2078.8000000000002</v>
      </c>
      <c r="E41" s="10">
        <v>28.4</v>
      </c>
      <c r="F41" s="28">
        <v>335.01</v>
      </c>
      <c r="G41" s="10">
        <v>28.5</v>
      </c>
      <c r="H41" s="27">
        <v>9547.7900000000009</v>
      </c>
      <c r="I41" s="27">
        <v>3913.31</v>
      </c>
      <c r="J41" s="27">
        <v>275.93</v>
      </c>
      <c r="K41" s="27">
        <v>811.56</v>
      </c>
      <c r="L41" s="27">
        <v>1984.67</v>
      </c>
      <c r="M41" s="37">
        <v>224.47</v>
      </c>
      <c r="N41" s="28">
        <v>3.23</v>
      </c>
      <c r="O41" s="27">
        <v>52.64</v>
      </c>
    </row>
    <row r="42" spans="1:24" x14ac:dyDescent="0.25">
      <c r="A42" s="2" t="s">
        <v>1</v>
      </c>
      <c r="B42" s="28">
        <v>4388.0200000000004</v>
      </c>
      <c r="C42" s="28">
        <v>2891</v>
      </c>
      <c r="D42" s="10">
        <v>2133.8000000000002</v>
      </c>
      <c r="E42" s="10">
        <v>29.3</v>
      </c>
      <c r="F42" s="28">
        <v>389.13</v>
      </c>
      <c r="G42" s="10">
        <v>29.1</v>
      </c>
      <c r="H42" s="27">
        <v>11323.68</v>
      </c>
      <c r="I42" s="27">
        <v>4555.9399999999996</v>
      </c>
      <c r="J42" s="27">
        <v>327.25</v>
      </c>
      <c r="K42" s="27">
        <v>962.51</v>
      </c>
      <c r="L42" s="27">
        <v>2305.65</v>
      </c>
      <c r="M42" s="37">
        <v>392.57</v>
      </c>
      <c r="N42" s="28">
        <v>19.63</v>
      </c>
      <c r="O42" s="27">
        <f>48.94</f>
        <v>48.94</v>
      </c>
    </row>
    <row r="43" spans="1:24" x14ac:dyDescent="0.25">
      <c r="A43" s="2" t="s">
        <v>2</v>
      </c>
      <c r="B43" s="29">
        <v>5288.42</v>
      </c>
      <c r="C43" s="29">
        <v>3474.1</v>
      </c>
      <c r="D43" s="10">
        <v>2384.9</v>
      </c>
      <c r="E43" s="10">
        <v>32.9</v>
      </c>
      <c r="F43" s="28">
        <v>425.99</v>
      </c>
      <c r="G43" s="36">
        <v>33</v>
      </c>
      <c r="H43" s="27">
        <v>14057.67</v>
      </c>
      <c r="I43" s="29">
        <v>5164.32</v>
      </c>
      <c r="J43" s="27">
        <v>406.27</v>
      </c>
      <c r="K43" s="27">
        <v>1194.9000000000001</v>
      </c>
      <c r="L43" s="29">
        <v>2856.81</v>
      </c>
      <c r="M43" s="37">
        <v>189.66</v>
      </c>
      <c r="N43" s="29">
        <v>9.1199999999999992</v>
      </c>
      <c r="O43" s="29">
        <v>62.96</v>
      </c>
    </row>
    <row r="44" spans="1:24" x14ac:dyDescent="0.25">
      <c r="A44" s="2" t="s">
        <v>3</v>
      </c>
      <c r="B44" s="28">
        <v>5157.96</v>
      </c>
      <c r="C44" s="28">
        <v>3401.04</v>
      </c>
      <c r="D44" s="10">
        <v>2338.6</v>
      </c>
      <c r="E44" s="10">
        <v>31.9</v>
      </c>
      <c r="F44" s="28">
        <v>427.4</v>
      </c>
      <c r="G44" s="36">
        <v>32</v>
      </c>
      <c r="H44" s="27">
        <v>13767.8</v>
      </c>
      <c r="I44" s="27">
        <v>4370.2700000000004</v>
      </c>
      <c r="J44" s="27">
        <v>395.26</v>
      </c>
      <c r="K44" s="27">
        <v>1162.53</v>
      </c>
      <c r="L44" s="29" t="s">
        <v>30</v>
      </c>
      <c r="M44" s="37">
        <v>198.69</v>
      </c>
      <c r="N44" s="28">
        <v>75.38</v>
      </c>
      <c r="O44" s="27">
        <v>62.51</v>
      </c>
    </row>
    <row r="45" spans="1:24" x14ac:dyDescent="0.25">
      <c r="A45" s="2" t="s">
        <v>4</v>
      </c>
      <c r="B45" s="28"/>
      <c r="C45" s="28"/>
      <c r="D45" s="10"/>
      <c r="E45" s="10"/>
      <c r="F45" s="28"/>
      <c r="G45" s="10"/>
      <c r="H45" s="27"/>
      <c r="I45" s="27"/>
      <c r="J45" s="27"/>
      <c r="K45" s="27"/>
      <c r="L45" s="27"/>
      <c r="M45" s="27"/>
      <c r="N45" s="28"/>
      <c r="O45" s="27"/>
    </row>
    <row r="46" spans="1:24" x14ac:dyDescent="0.25">
      <c r="A46" s="2" t="s">
        <v>5</v>
      </c>
      <c r="B46" s="28"/>
      <c r="C46" s="28"/>
      <c r="D46" s="10"/>
      <c r="E46" s="10"/>
      <c r="F46" s="28"/>
      <c r="G46" s="10"/>
      <c r="H46" s="27"/>
      <c r="I46" s="27"/>
      <c r="J46" s="27"/>
      <c r="K46" s="27"/>
      <c r="L46" s="27"/>
      <c r="M46" s="27"/>
      <c r="N46" s="28"/>
      <c r="O46" s="27"/>
    </row>
    <row r="47" spans="1:24" x14ac:dyDescent="0.25">
      <c r="A47" s="2" t="s">
        <v>6</v>
      </c>
      <c r="B47" s="28"/>
      <c r="C47" s="28"/>
      <c r="D47" s="10"/>
      <c r="E47" s="10"/>
      <c r="F47" s="28"/>
      <c r="G47" s="10"/>
      <c r="H47" s="27"/>
      <c r="I47" s="27"/>
      <c r="J47" s="27"/>
      <c r="K47" s="27"/>
      <c r="L47" s="27"/>
      <c r="M47" s="27"/>
      <c r="N47" s="28"/>
      <c r="O47" s="27"/>
    </row>
    <row r="48" spans="1:24" x14ac:dyDescent="0.25">
      <c r="A48" s="2" t="s">
        <v>7</v>
      </c>
      <c r="B48" s="28"/>
      <c r="C48" s="28"/>
      <c r="D48" s="32"/>
      <c r="E48" s="10"/>
      <c r="F48" s="28"/>
      <c r="G48" s="10"/>
      <c r="H48" s="27"/>
      <c r="I48" s="27"/>
      <c r="J48" s="27"/>
      <c r="K48" s="27"/>
      <c r="L48" s="27"/>
      <c r="M48" s="27"/>
      <c r="N48" s="28"/>
      <c r="O48" s="27"/>
    </row>
    <row r="49" spans="1:15" x14ac:dyDescent="0.25">
      <c r="A49" s="2" t="s">
        <v>8</v>
      </c>
      <c r="B49" s="28"/>
      <c r="C49" s="28"/>
      <c r="D49" s="32"/>
      <c r="E49" s="10"/>
      <c r="F49" s="28"/>
      <c r="G49" s="10"/>
      <c r="H49" s="27"/>
      <c r="I49" s="27"/>
      <c r="J49" s="27"/>
      <c r="K49" s="27"/>
      <c r="L49" s="27"/>
      <c r="M49" s="27"/>
      <c r="N49" s="29"/>
      <c r="O49" s="27"/>
    </row>
    <row r="50" spans="1:15" x14ac:dyDescent="0.25">
      <c r="A50" s="2" t="s">
        <v>9</v>
      </c>
      <c r="B50" s="28"/>
      <c r="C50" s="28"/>
      <c r="D50" s="33"/>
      <c r="E50" s="10"/>
      <c r="F50" s="28"/>
      <c r="G50" s="10"/>
      <c r="H50" s="27"/>
      <c r="I50" s="27"/>
      <c r="J50" s="27"/>
      <c r="K50" s="27"/>
      <c r="L50" s="27"/>
      <c r="M50" s="27"/>
      <c r="N50" s="28"/>
      <c r="O50" s="34"/>
    </row>
    <row r="51" spans="1:15" x14ac:dyDescent="0.25">
      <c r="A51" s="2" t="s">
        <v>10</v>
      </c>
      <c r="B51" s="28"/>
      <c r="C51" s="28"/>
      <c r="D51" s="32"/>
      <c r="E51" s="35"/>
      <c r="F51" s="29"/>
      <c r="G51" s="10"/>
      <c r="H51" s="27"/>
      <c r="I51" s="27"/>
      <c r="J51" s="27"/>
      <c r="K51" s="27"/>
      <c r="L51" s="27"/>
      <c r="M51" s="27"/>
      <c r="N51" s="28"/>
      <c r="O51" s="34"/>
    </row>
    <row r="52" spans="1:15" x14ac:dyDescent="0.25">
      <c r="A52" s="9" t="s">
        <v>11</v>
      </c>
      <c r="B52" s="28"/>
      <c r="C52" s="10"/>
      <c r="D52" s="10"/>
      <c r="E52" s="10"/>
      <c r="F52" s="28"/>
      <c r="G52" s="10"/>
      <c r="H52" s="27"/>
      <c r="I52" s="27"/>
      <c r="J52" s="27"/>
      <c r="K52" s="27"/>
      <c r="L52" s="27"/>
      <c r="M52" s="27"/>
      <c r="N52" s="10"/>
      <c r="O52" s="34"/>
    </row>
    <row r="53" spans="1:15" x14ac:dyDescent="0.25">
      <c r="A53" s="4" t="s">
        <v>12</v>
      </c>
      <c r="B53" s="7">
        <f>SUM(B41:B52)</f>
        <v>19204.740000000002</v>
      </c>
      <c r="C53" s="7">
        <f>SUM(C41:C52)</f>
        <v>12645.79</v>
      </c>
      <c r="D53" s="24">
        <f>SUM(D41:D52)</f>
        <v>8936.1</v>
      </c>
      <c r="E53" s="24">
        <f>SUM(E41:E52)</f>
        <v>122.5</v>
      </c>
      <c r="F53" s="7"/>
      <c r="G53" s="24">
        <f t="shared" ref="G53:O53" si="5">SUM(G41:G52)</f>
        <v>122.6</v>
      </c>
      <c r="H53" s="7">
        <f t="shared" si="5"/>
        <v>48696.94</v>
      </c>
      <c r="I53" s="7">
        <f t="shared" si="5"/>
        <v>18003.84</v>
      </c>
      <c r="J53" s="7">
        <f t="shared" si="5"/>
        <v>1404.71</v>
      </c>
      <c r="K53" s="7">
        <f t="shared" si="5"/>
        <v>4131.5</v>
      </c>
      <c r="L53" s="7">
        <f t="shared" si="5"/>
        <v>7147.1299999999992</v>
      </c>
      <c r="M53" s="7">
        <f t="shared" si="5"/>
        <v>1005.3899999999999</v>
      </c>
      <c r="N53" s="7">
        <f t="shared" si="5"/>
        <v>107.35999999999999</v>
      </c>
      <c r="O53" s="7">
        <f t="shared" si="5"/>
        <v>227.04999999999998</v>
      </c>
    </row>
    <row r="54" spans="1:15" x14ac:dyDescent="0.25">
      <c r="A54" s="43"/>
      <c r="B54" s="44"/>
      <c r="C54" s="44"/>
      <c r="D54" s="45"/>
      <c r="E54" s="45"/>
      <c r="F54" s="43"/>
      <c r="G54" s="45"/>
      <c r="H54" s="43" t="s">
        <v>29</v>
      </c>
      <c r="I54" s="43"/>
      <c r="J54" s="43"/>
      <c r="K54" s="43"/>
      <c r="L54" s="43"/>
      <c r="M54" s="43"/>
      <c r="N54" s="43"/>
      <c r="O54" s="43"/>
    </row>
    <row r="55" spans="1:15" x14ac:dyDescent="0.25">
      <c r="A55" s="46" t="s">
        <v>15</v>
      </c>
      <c r="B55" s="47">
        <f t="shared" ref="B55:O55" si="6">AVERAGE(B41:B52)</f>
        <v>4801.1850000000004</v>
      </c>
      <c r="C55" s="47">
        <f t="shared" si="6"/>
        <v>3161.4475000000002</v>
      </c>
      <c r="D55" s="48">
        <f t="shared" si="6"/>
        <v>2234.0250000000001</v>
      </c>
      <c r="E55" s="48">
        <f t="shared" si="6"/>
        <v>30.625</v>
      </c>
      <c r="F55" s="47">
        <f t="shared" si="6"/>
        <v>394.38250000000005</v>
      </c>
      <c r="G55" s="48">
        <f t="shared" si="6"/>
        <v>30.65</v>
      </c>
      <c r="H55" s="47">
        <f t="shared" si="6"/>
        <v>12174.235000000001</v>
      </c>
      <c r="I55" s="47">
        <f t="shared" si="6"/>
        <v>4500.96</v>
      </c>
      <c r="J55" s="47">
        <f t="shared" si="6"/>
        <v>351.17750000000001</v>
      </c>
      <c r="K55" s="47">
        <f t="shared" si="6"/>
        <v>1032.875</v>
      </c>
      <c r="L55" s="47">
        <f t="shared" si="6"/>
        <v>2382.3766666666666</v>
      </c>
      <c r="M55" s="47">
        <f t="shared" si="6"/>
        <v>251.34749999999997</v>
      </c>
      <c r="N55" s="47">
        <f t="shared" si="6"/>
        <v>26.839999999999996</v>
      </c>
      <c r="O55" s="47">
        <f t="shared" si="6"/>
        <v>56.762499999999996</v>
      </c>
    </row>
    <row r="61" spans="1:15" x14ac:dyDescent="0.25">
      <c r="J61" s="1"/>
    </row>
  </sheetData>
  <mergeCells count="3">
    <mergeCell ref="J3:K3"/>
    <mergeCell ref="J21:K21"/>
    <mergeCell ref="J39:K39"/>
  </mergeCells>
  <printOptions gridLines="1"/>
  <pageMargins left="0.70866141732283472" right="0.70866141732283472" top="0.74803149606299213" bottom="0.74803149606299213" header="0.31496062992125984" footer="0.31496062992125984"/>
  <pageSetup scale="55" orientation="landscape" r:id="rId1"/>
  <headerFooter>
    <oddHeader>&amp;L&amp;"-,Bold"&amp;12LOUGHEED UNIT
PROCESSING FEE INCOME</oddHeader>
    <oddFooter>&amp;L&amp;Z&amp;F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Bridget Woolley</dc:creator>
  <cp:lastModifiedBy>Sharon Bitz</cp:lastModifiedBy>
  <cp:lastPrinted>2020-07-05T23:08:33Z</cp:lastPrinted>
  <dcterms:created xsi:type="dcterms:W3CDTF">2020-03-02T19:05:17Z</dcterms:created>
  <dcterms:modified xsi:type="dcterms:W3CDTF">2021-06-07T01:11:51Z</dcterms:modified>
</cp:coreProperties>
</file>