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ek Energy Ltd\Corporate\SAYER AGREEMENT DATED MAY 5, 2021\SENT TO SAYER JUN 7\"/>
    </mc:Choice>
  </mc:AlternateContent>
  <xr:revisionPtr revIDLastSave="0" documentId="13_ncr:1_{92E73ABA-2129-4299-A2CD-7776DD33DDA9}" xr6:coauthVersionLast="47" xr6:coauthVersionMax="47" xr10:uidLastSave="{00000000-0000-0000-0000-000000000000}"/>
  <bookViews>
    <workbookView xWindow="825" yWindow="645" windowWidth="21180" windowHeight="12810" xr2:uid="{ED9394C9-DF02-4943-BE5E-8792FC2C3BB6}"/>
  </bookViews>
  <sheets>
    <sheet name="2019,2020,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5" i="1" l="1"/>
  <c r="K55" i="1"/>
  <c r="I55" i="1"/>
  <c r="H55" i="1"/>
  <c r="G55" i="1"/>
  <c r="F55" i="1"/>
  <c r="D55" i="1"/>
  <c r="C55" i="1"/>
  <c r="B55" i="1"/>
  <c r="E55" i="1"/>
  <c r="L53" i="1"/>
  <c r="K53" i="1"/>
  <c r="I53" i="1"/>
  <c r="H53" i="1"/>
  <c r="G53" i="1"/>
  <c r="F53" i="1"/>
  <c r="C53" i="1"/>
  <c r="B53" i="1"/>
  <c r="L37" i="1"/>
  <c r="K37" i="1"/>
  <c r="I37" i="1"/>
  <c r="H37" i="1"/>
  <c r="G37" i="1"/>
  <c r="F37" i="1"/>
  <c r="F35" i="1"/>
  <c r="D37" i="1"/>
  <c r="C37" i="1"/>
  <c r="B37" i="1"/>
  <c r="L19" i="1"/>
  <c r="K19" i="1"/>
  <c r="J19" i="1"/>
  <c r="I19" i="1"/>
  <c r="H19" i="1"/>
  <c r="G19" i="1"/>
  <c r="F19" i="1"/>
  <c r="D19" i="1"/>
  <c r="C19" i="1"/>
  <c r="B19" i="1"/>
  <c r="L35" i="1"/>
  <c r="K35" i="1"/>
  <c r="I35" i="1"/>
  <c r="H35" i="1"/>
  <c r="G35" i="1"/>
  <c r="C35" i="1"/>
  <c r="B35" i="1"/>
  <c r="L17" i="1"/>
  <c r="K17" i="1"/>
  <c r="J17" i="1"/>
  <c r="I17" i="1"/>
  <c r="H17" i="1"/>
  <c r="G17" i="1"/>
  <c r="F17" i="1"/>
  <c r="C17" i="1"/>
  <c r="B17" i="1"/>
  <c r="E53" i="1"/>
  <c r="E35" i="1" l="1"/>
  <c r="E37" i="1" s="1"/>
  <c r="E17" i="1" l="1"/>
  <c r="E19" i="1" s="1"/>
</calcChain>
</file>

<file path=xl/sharedStrings.xml><?xml version="1.0" encoding="utf-8"?>
<sst xmlns="http://schemas.openxmlformats.org/spreadsheetml/2006/main" count="85" uniqueCount="31">
  <si>
    <t>$/M3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</si>
  <si>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</si>
  <si>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</si>
  <si>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</si>
  <si>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</si>
  <si>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</si>
  <si>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</si>
  <si>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</si>
  <si>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</si>
  <si>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</si>
  <si>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</si>
  <si>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</si>
  <si>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</si>
  <si>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</si>
  <si>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AVERAGE</t>
  </si>
  <si>
    <t xml:space="preserve"> </t>
  </si>
  <si>
    <t>Seek Net
Production M3</t>
  </si>
  <si>
    <t>Seek Sales
Volume (M3)</t>
  </si>
  <si>
    <t>Royalties Received</t>
  </si>
  <si>
    <t>Operating Costs</t>
  </si>
  <si>
    <t>Gross Oil Production
M3</t>
  </si>
  <si>
    <t>Seek Revenue</t>
  </si>
  <si>
    <t>Other Operating Costs</t>
  </si>
  <si>
    <t>Description</t>
  </si>
  <si>
    <t>Royalties Paid</t>
  </si>
  <si>
    <t>Vermilion</t>
  </si>
  <si>
    <t>TORC</t>
  </si>
  <si>
    <t>Vermilion acq.
TORC
effective Sept 1/19</t>
  </si>
  <si>
    <t>SL Rental @ 13.2%</t>
  </si>
  <si>
    <t>Prop Tax @ 13.2%</t>
  </si>
  <si>
    <t>not rec'd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</si>
</sst>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.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7" xfId="0" applyBorder="1"/>
    <xf numFmtId="44" fontId="0" fillId="0" borderId="8" xfId="1" applyFont="1" applyBorder="1"/>
    <xf numFmtId="0" fontId="0" fillId="0" borderId="8" xfId="0" applyBorder="1"/>
    <xf numFmtId="44" fontId="0" fillId="0" borderId="9" xfId="1" applyFont="1" applyBorder="1"/>
    <xf numFmtId="0" fontId="0" fillId="0" borderId="8" xfId="0" applyBorder="1" applyAlignment="1">
      <alignment horizontal="right"/>
    </xf>
    <xf numFmtId="0" fontId="0" fillId="0" borderId="10" xfId="0" applyBorder="1"/>
    <xf numFmtId="0" fontId="2" fillId="0" borderId="10" xfId="2" applyBorder="1"/>
    <xf numFmtId="44" fontId="2" fillId="0" borderId="11" xfId="2" applyNumberFormat="1" applyBorder="1"/>
    <xf numFmtId="2" fontId="2" fillId="0" borderId="11" xfId="2" applyNumberFormat="1" applyBorder="1"/>
    <xf numFmtId="44" fontId="2" fillId="0" borderId="13" xfId="2" applyNumberFormat="1" applyBorder="1"/>
    <xf numFmtId="0" fontId="2" fillId="0" borderId="0" xfId="2" applyBorder="1"/>
    <xf numFmtId="44" fontId="2" fillId="0" borderId="0" xfId="2" applyNumberFormat="1" applyBorder="1"/>
    <xf numFmtId="2" fontId="2" fillId="0" borderId="0" xfId="2" applyNumberFormat="1" applyBorder="1"/>
    <xf numFmtId="0" fontId="2" fillId="2" borderId="14" xfId="0" applyFont="1" applyFill="1" applyBorder="1" applyAlignment="1">
      <alignment horizontal="center" vertical="center" wrapText="1"/>
    </xf>
    <xf numFmtId="0" fontId="0" fillId="0" borderId="14" xfId="0" applyBorder="1"/>
    <xf numFmtId="44" fontId="0" fillId="0" borderId="8" xfId="1" applyFont="1" applyFill="1" applyBorder="1"/>
    <xf numFmtId="0" fontId="0" fillId="0" borderId="9" xfId="0" applyBorder="1"/>
    <xf numFmtId="44" fontId="0" fillId="0" borderId="0" xfId="1" applyFont="1" applyBorder="1"/>
    <xf numFmtId="2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44" fontId="2" fillId="0" borderId="15" xfId="2" applyNumberFormat="1" applyBorder="1"/>
    <xf numFmtId="44" fontId="0" fillId="0" borderId="7" xfId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44" fontId="0" fillId="0" borderId="0" xfId="1" applyFont="1"/>
    <xf numFmtId="44" fontId="0" fillId="0" borderId="9" xfId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/>
    <xf numFmtId="0" fontId="2" fillId="0" borderId="6" xfId="0" applyFont="1" applyBorder="1"/>
    <xf numFmtId="44" fontId="2" fillId="0" borderId="17" xfId="2" applyNumberFormat="1" applyBorder="1"/>
    <xf numFmtId="0" fontId="2" fillId="0" borderId="0" xfId="0" applyFont="1"/>
    <xf numFmtId="44" fontId="0" fillId="0" borderId="8" xfId="1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165" fontId="0" fillId="0" borderId="8" xfId="0" applyNumberFormat="1" applyBorder="1"/>
    <xf numFmtId="165" fontId="0" fillId="0" borderId="8" xfId="0" applyNumberFormat="1" applyBorder="1" applyAlignment="1">
      <alignment horizontal="right"/>
    </xf>
    <xf numFmtId="165" fontId="0" fillId="0" borderId="8" xfId="0" applyNumberFormat="1" applyBorder="1" applyAlignment="1">
      <alignment horizontal="right" wrapText="1"/>
    </xf>
    <xf numFmtId="44" fontId="0" fillId="0" borderId="8" xfId="1" applyFont="1" applyFill="1" applyBorder="1" applyAlignment="1">
      <alignment horizontal="center"/>
    </xf>
    <xf numFmtId="2" fontId="2" fillId="0" borderId="12" xfId="1" applyNumberFormat="1" applyFont="1" applyBorder="1"/>
    <xf numFmtId="0" fontId="2" fillId="0" borderId="11" xfId="2" applyNumberFormat="1" applyBorder="1"/>
    <xf numFmtId="165" fontId="2" fillId="0" borderId="11" xfId="2" applyNumberFormat="1" applyBorder="1"/>
    <xf numFmtId="165" fontId="0" fillId="0" borderId="0" xfId="0" applyNumberFormat="1"/>
    <xf numFmtId="0" fontId="2" fillId="0" borderId="18" xfId="2" applyBorder="1"/>
    <xf numFmtId="165" fontId="2" fillId="0" borderId="18" xfId="2" applyNumberFormat="1" applyBorder="1"/>
    <xf numFmtId="44" fontId="2" fillId="0" borderId="18" xfId="2" applyNumberFormat="1" applyBorder="1"/>
    <xf numFmtId="2" fontId="2" fillId="0" borderId="18" xfId="2" applyNumberFormat="1" applyBorder="1"/>
    <xf numFmtId="165" fontId="2" fillId="0" borderId="18" xfId="0" applyNumberFormat="1" applyFont="1" applyBorder="1"/>
    <xf numFmtId="44" fontId="2" fillId="0" borderId="18" xfId="1" applyFont="1" applyBorder="1"/>
    <xf numFmtId="164" fontId="0" fillId="0" borderId="7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5" xfId="2" applyNumberFormat="1" applyBorder="1" applyAlignment="1">
      <alignment horizontal="center"/>
    </xf>
    <xf numFmtId="164" fontId="2" fillId="0" borderId="13" xfId="2" applyNumberFormat="1" applyBorder="1" applyAlignment="1">
      <alignment horizont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0" fillId="0" borderId="7" xfId="1" applyNumberFormat="1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3B744-1722-47F1-8D82-F4E713AE04E1}">
  <sheetPr>
    <pageSetUpPr fitToPage="1"/>
  </sheetPr>
  <dimension ref="A3:AF55"/>
  <sheetViews>
    <sheetView tabSelected="1" topLeftCell="A22" zoomScale="85" zoomScaleNormal="85" workbookViewId="0">
      <selection activeCell="L44" sqref="L44"/>
    </sheetView>
  </sheetViews>
  <sheetFormatPr defaultRowHeight="15" x14ac:dyDescent="0.25"/>
  <cols>
    <col min="1" max="1" width="9.42578125" bestFit="1" customWidth="1"/>
    <col min="2" max="2" width="17" bestFit="1" customWidth="1"/>
    <col min="3" max="3" width="10.7109375" bestFit="1" customWidth="1"/>
    <col min="4" max="4" width="11" bestFit="1" customWidth="1"/>
    <col min="5" max="5" width="10.42578125" hidden="1" customWidth="1"/>
    <col min="6" max="6" width="15.85546875" customWidth="1"/>
    <col min="7" max="7" width="12.28515625" bestFit="1" customWidth="1"/>
    <col min="8" max="8" width="11" bestFit="1" customWidth="1"/>
    <col min="9" max="9" width="12.5703125" customWidth="1"/>
    <col min="10" max="10" width="10.7109375" customWidth="1"/>
    <col min="11" max="11" width="11" bestFit="1" customWidth="1"/>
    <col min="12" max="12" width="10.42578125" customWidth="1"/>
    <col min="13" max="13" width="19.140625" bestFit="1" customWidth="1"/>
  </cols>
  <sheetData>
    <row r="3" spans="1:13" ht="45" x14ac:dyDescent="0.25">
      <c r="A3" s="1">
        <v>2019</v>
      </c>
      <c r="B3" s="28" t="s">
        <v>20</v>
      </c>
      <c r="C3" s="28" t="s">
        <v>16</v>
      </c>
      <c r="D3" s="28" t="s">
        <v>0</v>
      </c>
      <c r="E3" s="30"/>
      <c r="F3" s="30" t="s">
        <v>17</v>
      </c>
      <c r="G3" s="30" t="s">
        <v>21</v>
      </c>
      <c r="H3" s="30" t="s">
        <v>19</v>
      </c>
      <c r="I3" s="60" t="s">
        <v>18</v>
      </c>
      <c r="J3" s="61"/>
      <c r="K3" s="30" t="s">
        <v>24</v>
      </c>
      <c r="L3" s="30" t="s">
        <v>22</v>
      </c>
      <c r="M3" s="30" t="s">
        <v>23</v>
      </c>
    </row>
    <row r="4" spans="1:13" x14ac:dyDescent="0.25">
      <c r="A4" s="2"/>
      <c r="B4" s="3"/>
      <c r="C4" s="3"/>
      <c r="D4" s="3"/>
      <c r="E4" s="3"/>
      <c r="F4" s="3"/>
      <c r="H4" s="29"/>
      <c r="I4" s="33" t="s">
        <v>25</v>
      </c>
      <c r="J4" s="34" t="s">
        <v>26</v>
      </c>
      <c r="K4" s="3"/>
      <c r="L4" s="4"/>
      <c r="M4" s="3"/>
    </row>
    <row r="5" spans="1:13" x14ac:dyDescent="0.25">
      <c r="A5" s="5" t="s">
        <v>1</v>
      </c>
      <c r="B5" s="41">
        <v>42.24</v>
      </c>
      <c r="C5" s="41">
        <v>5.5</v>
      </c>
      <c r="D5" s="6">
        <v>336.88</v>
      </c>
      <c r="E5" s="7"/>
      <c r="F5" s="41">
        <v>5.5</v>
      </c>
      <c r="G5" s="22">
        <v>1878.64</v>
      </c>
      <c r="H5" s="6">
        <v>547.91999999999996</v>
      </c>
      <c r="I5" s="6">
        <v>462.84</v>
      </c>
      <c r="J5" s="8">
        <v>119.5</v>
      </c>
      <c r="K5" s="8">
        <v>108.46</v>
      </c>
      <c r="L5" s="8"/>
      <c r="M5" s="8"/>
    </row>
    <row r="6" spans="1:13" x14ac:dyDescent="0.25">
      <c r="A6" s="5" t="s">
        <v>2</v>
      </c>
      <c r="B6" s="41">
        <v>37.340000000000003</v>
      </c>
      <c r="C6" s="41">
        <v>4.9000000000000004</v>
      </c>
      <c r="D6" s="6">
        <v>390.74900000000002</v>
      </c>
      <c r="E6" s="7"/>
      <c r="F6" s="41">
        <v>4.9000000000000004</v>
      </c>
      <c r="G6" s="8">
        <v>1929.71</v>
      </c>
      <c r="H6" s="8">
        <v>647.97</v>
      </c>
      <c r="I6" s="32">
        <v>480.7</v>
      </c>
      <c r="J6" s="8">
        <v>123.43</v>
      </c>
      <c r="K6" s="8">
        <v>111.8</v>
      </c>
      <c r="L6" s="8">
        <v>396</v>
      </c>
      <c r="M6" s="8" t="s">
        <v>28</v>
      </c>
    </row>
    <row r="7" spans="1:13" x14ac:dyDescent="0.25">
      <c r="A7" s="5" t="s">
        <v>3</v>
      </c>
      <c r="B7" s="41">
        <v>38.450000000000003</v>
      </c>
      <c r="C7" s="41">
        <v>5.0999999999999996</v>
      </c>
      <c r="D7" s="6">
        <v>416.86</v>
      </c>
      <c r="E7" s="7"/>
      <c r="F7" s="41">
        <v>5.8</v>
      </c>
      <c r="G7" s="8">
        <v>2115.6999999999998</v>
      </c>
      <c r="H7" s="8">
        <v>581.71</v>
      </c>
      <c r="I7" s="8">
        <v>542.79999999999995</v>
      </c>
      <c r="J7" s="8">
        <v>134.93</v>
      </c>
      <c r="K7" s="8">
        <v>122.45</v>
      </c>
      <c r="L7" s="8"/>
      <c r="M7" s="8"/>
    </row>
    <row r="8" spans="1:13" x14ac:dyDescent="0.25">
      <c r="A8" s="5" t="s">
        <v>4</v>
      </c>
      <c r="B8" s="41">
        <v>39.56</v>
      </c>
      <c r="C8" s="41">
        <v>5.14</v>
      </c>
      <c r="D8" s="6">
        <v>453.74</v>
      </c>
      <c r="E8" s="7"/>
      <c r="F8" s="41">
        <v>5.2</v>
      </c>
      <c r="G8" s="8">
        <v>2369.21</v>
      </c>
      <c r="H8" s="8">
        <v>619.47</v>
      </c>
      <c r="I8" s="8">
        <v>585.13</v>
      </c>
      <c r="J8" s="8">
        <v>148.77000000000001</v>
      </c>
      <c r="K8" s="8">
        <v>135.01</v>
      </c>
      <c r="L8" s="8"/>
      <c r="M8" s="8"/>
    </row>
    <row r="9" spans="1:13" x14ac:dyDescent="0.25">
      <c r="A9" s="5" t="s">
        <v>5</v>
      </c>
      <c r="B9" s="41">
        <v>39.200000000000003</v>
      </c>
      <c r="C9" s="41">
        <v>5.0999999999999996</v>
      </c>
      <c r="D9" s="6">
        <v>436.59</v>
      </c>
      <c r="E9" s="7"/>
      <c r="F9" s="41">
        <v>5.18</v>
      </c>
      <c r="G9" s="8">
        <v>2243.4499999999998</v>
      </c>
      <c r="H9" s="8">
        <v>592.15</v>
      </c>
      <c r="I9" s="8">
        <v>560.96</v>
      </c>
      <c r="J9" s="8">
        <v>142.46</v>
      </c>
      <c r="K9" s="8">
        <v>128.91</v>
      </c>
      <c r="L9" s="8"/>
      <c r="M9" s="8"/>
    </row>
    <row r="10" spans="1:13" x14ac:dyDescent="0.25">
      <c r="A10" s="5" t="s">
        <v>6</v>
      </c>
      <c r="B10" s="41">
        <v>37.03</v>
      </c>
      <c r="C10" s="41">
        <v>4.88</v>
      </c>
      <c r="D10" s="6">
        <v>368.56</v>
      </c>
      <c r="E10" s="7"/>
      <c r="F10" s="41">
        <v>4.88</v>
      </c>
      <c r="G10" s="8">
        <v>1801.28</v>
      </c>
      <c r="H10" s="8">
        <v>564.64</v>
      </c>
      <c r="I10" s="8">
        <v>454.72</v>
      </c>
      <c r="J10" s="8">
        <v>114.24</v>
      </c>
      <c r="K10" s="8">
        <v>104.04</v>
      </c>
      <c r="L10" s="8"/>
      <c r="M10" s="8"/>
    </row>
    <row r="11" spans="1:13" x14ac:dyDescent="0.25">
      <c r="A11" s="5" t="s">
        <v>7</v>
      </c>
      <c r="B11" s="41">
        <v>38.765999999999998</v>
      </c>
      <c r="C11" s="41">
        <v>5.0999999999999996</v>
      </c>
      <c r="D11" s="6">
        <v>379.11</v>
      </c>
      <c r="E11" s="7"/>
      <c r="F11" s="41">
        <v>5.0999999999999996</v>
      </c>
      <c r="G11" s="8">
        <v>1939.94</v>
      </c>
      <c r="H11" s="8">
        <v>653.25</v>
      </c>
      <c r="I11" s="8">
        <v>476.69</v>
      </c>
      <c r="J11" s="8">
        <v>123.57</v>
      </c>
      <c r="K11" s="8">
        <v>112.52</v>
      </c>
      <c r="L11" s="8">
        <v>444.1</v>
      </c>
      <c r="M11" s="39" t="s">
        <v>29</v>
      </c>
    </row>
    <row r="12" spans="1:13" x14ac:dyDescent="0.25">
      <c r="A12" s="5" t="s">
        <v>8</v>
      </c>
      <c r="B12" s="42">
        <v>38.765999999999998</v>
      </c>
      <c r="C12" s="41">
        <v>5.0999999999999996</v>
      </c>
      <c r="D12" s="6">
        <v>374.37</v>
      </c>
      <c r="E12" s="7"/>
      <c r="F12" s="41">
        <v>5.0999999999999996</v>
      </c>
      <c r="G12" s="8">
        <v>1915.69</v>
      </c>
      <c r="H12" s="8">
        <v>589.08000000000004</v>
      </c>
      <c r="I12" s="8">
        <v>478.54</v>
      </c>
      <c r="J12" s="8">
        <v>122.06</v>
      </c>
      <c r="K12" s="8">
        <v>110.54</v>
      </c>
      <c r="L12" s="8"/>
      <c r="M12" s="8"/>
    </row>
    <row r="13" spans="1:13" x14ac:dyDescent="0.25">
      <c r="A13" s="5" t="s">
        <v>9</v>
      </c>
      <c r="B13" s="9">
        <v>38.1</v>
      </c>
      <c r="C13" s="41">
        <v>5</v>
      </c>
      <c r="D13" s="6">
        <v>398.16</v>
      </c>
      <c r="E13" s="7"/>
      <c r="F13" s="41">
        <v>5</v>
      </c>
      <c r="G13" s="8">
        <v>2004.16</v>
      </c>
      <c r="H13" s="8">
        <v>644.73</v>
      </c>
      <c r="I13" s="8">
        <v>626.54</v>
      </c>
      <c r="J13" s="64" t="s">
        <v>27</v>
      </c>
      <c r="K13" s="8">
        <v>115.44</v>
      </c>
      <c r="L13" s="8"/>
      <c r="M13" s="8"/>
    </row>
    <row r="14" spans="1:13" x14ac:dyDescent="0.25">
      <c r="A14" s="5" t="s">
        <v>10</v>
      </c>
      <c r="B14" s="43">
        <v>38.770000000000003</v>
      </c>
      <c r="C14" s="41">
        <v>5.0999999999999996</v>
      </c>
      <c r="D14" s="6">
        <v>360.61</v>
      </c>
      <c r="E14" s="7"/>
      <c r="F14" s="41">
        <v>5.12</v>
      </c>
      <c r="G14" s="8">
        <v>1845.27</v>
      </c>
      <c r="H14" s="8">
        <v>634.1</v>
      </c>
      <c r="I14" s="8">
        <v>578.86</v>
      </c>
      <c r="J14" s="65"/>
      <c r="K14" s="8">
        <v>106.75</v>
      </c>
      <c r="L14" s="8"/>
      <c r="M14" s="8"/>
    </row>
    <row r="15" spans="1:13" x14ac:dyDescent="0.25">
      <c r="A15" s="5" t="s">
        <v>11</v>
      </c>
      <c r="B15" s="42">
        <v>36.869999999999997</v>
      </c>
      <c r="C15" s="41">
        <v>4.8</v>
      </c>
      <c r="D15" s="6">
        <v>395.49</v>
      </c>
      <c r="E15" s="7"/>
      <c r="F15" s="41">
        <v>4.8</v>
      </c>
      <c r="G15" s="8">
        <v>1924.64</v>
      </c>
      <c r="H15" s="8">
        <v>606.34</v>
      </c>
      <c r="I15" s="8">
        <v>591.88</v>
      </c>
      <c r="J15" s="65"/>
      <c r="K15" s="8">
        <v>111.34</v>
      </c>
      <c r="L15" s="8"/>
      <c r="M15" s="8"/>
    </row>
    <row r="16" spans="1:13" x14ac:dyDescent="0.25">
      <c r="A16" s="10" t="s">
        <v>12</v>
      </c>
      <c r="B16" s="42">
        <v>35.6</v>
      </c>
      <c r="C16" s="41">
        <v>4.67</v>
      </c>
      <c r="D16" s="6">
        <v>390.11</v>
      </c>
      <c r="E16" s="7"/>
      <c r="F16" s="41">
        <v>4.6900000000000004</v>
      </c>
      <c r="G16" s="8">
        <v>1833.27</v>
      </c>
      <c r="H16" s="8">
        <v>750.16</v>
      </c>
      <c r="I16" s="8">
        <v>574.61</v>
      </c>
      <c r="J16" s="66"/>
      <c r="K16" s="8">
        <v>105.36</v>
      </c>
      <c r="L16" s="8"/>
      <c r="M16" s="8"/>
    </row>
    <row r="17" spans="1:13" x14ac:dyDescent="0.25">
      <c r="A17" s="11" t="s">
        <v>13</v>
      </c>
      <c r="B17" s="47">
        <f>SUM(B5:B16)</f>
        <v>460.69200000000006</v>
      </c>
      <c r="C17" s="47">
        <f>SUM(C5:C16)</f>
        <v>60.39</v>
      </c>
      <c r="D17" s="45"/>
      <c r="E17" s="13">
        <f t="shared" ref="E17" si="0">SUM(E5:E16)</f>
        <v>0</v>
      </c>
      <c r="F17" s="47">
        <f>SUM(F5:F16)</f>
        <v>61.269999999999989</v>
      </c>
      <c r="G17" s="14">
        <f>SUM(G5:G16)</f>
        <v>23800.960000000003</v>
      </c>
      <c r="H17" s="14">
        <f>SUM(H5:H16)</f>
        <v>7431.52</v>
      </c>
      <c r="I17" s="14">
        <f>SUM(I5:I16)</f>
        <v>6414.2699999999995</v>
      </c>
      <c r="J17" s="37">
        <f>SUM(J5:J12)</f>
        <v>1028.96</v>
      </c>
      <c r="K17" s="14">
        <f>SUM(K5:K16)</f>
        <v>1372.6199999999997</v>
      </c>
      <c r="L17" s="14">
        <f>SUM(L5:L16)</f>
        <v>840.1</v>
      </c>
      <c r="M17" s="14"/>
    </row>
    <row r="18" spans="1:13" x14ac:dyDescent="0.25">
      <c r="A18" s="15"/>
      <c r="B18" s="16"/>
      <c r="C18" s="16"/>
      <c r="D18" s="16"/>
      <c r="E18" s="17"/>
      <c r="F18" s="16"/>
    </row>
    <row r="19" spans="1:13" x14ac:dyDescent="0.25">
      <c r="A19" s="49" t="s">
        <v>14</v>
      </c>
      <c r="B19" s="50">
        <f>AVERAGE(B5:B16)</f>
        <v>38.391000000000005</v>
      </c>
      <c r="C19" s="50">
        <f>AVERAGE(C5:C16)</f>
        <v>5.0324999999999998</v>
      </c>
      <c r="D19" s="51">
        <f>AVERAGE(D5:D16)</f>
        <v>391.7690833333333</v>
      </c>
      <c r="E19" s="52">
        <f t="shared" ref="E19" si="1">E17/12</f>
        <v>0</v>
      </c>
      <c r="F19" s="50">
        <f t="shared" ref="F19:L19" si="2">AVERAGE(F5:F16)</f>
        <v>5.1058333333333321</v>
      </c>
      <c r="G19" s="51">
        <f t="shared" si="2"/>
        <v>1983.4133333333336</v>
      </c>
      <c r="H19" s="51">
        <f t="shared" si="2"/>
        <v>619.29333333333341</v>
      </c>
      <c r="I19" s="51">
        <f t="shared" si="2"/>
        <v>534.52249999999992</v>
      </c>
      <c r="J19" s="51">
        <f t="shared" si="2"/>
        <v>128.62</v>
      </c>
      <c r="K19" s="51">
        <f t="shared" si="2"/>
        <v>114.38499999999998</v>
      </c>
      <c r="L19" s="51">
        <f t="shared" si="2"/>
        <v>420.05</v>
      </c>
      <c r="M19" s="51"/>
    </row>
    <row r="21" spans="1:13" ht="45" x14ac:dyDescent="0.25">
      <c r="A21" s="18">
        <v>2020</v>
      </c>
      <c r="B21" s="30" t="s">
        <v>20</v>
      </c>
      <c r="C21" s="28" t="s">
        <v>16</v>
      </c>
      <c r="D21" s="28" t="s">
        <v>0</v>
      </c>
      <c r="E21" s="30"/>
      <c r="F21" s="30" t="s">
        <v>17</v>
      </c>
      <c r="G21" s="30" t="s">
        <v>21</v>
      </c>
      <c r="H21" s="30" t="s">
        <v>19</v>
      </c>
      <c r="I21" s="60" t="s">
        <v>18</v>
      </c>
      <c r="J21" s="61"/>
      <c r="K21" s="30" t="s">
        <v>24</v>
      </c>
      <c r="L21" s="30" t="s">
        <v>22</v>
      </c>
      <c r="M21" s="30" t="s">
        <v>23</v>
      </c>
    </row>
    <row r="22" spans="1:13" x14ac:dyDescent="0.25">
      <c r="A22" s="7"/>
      <c r="B22" s="7"/>
      <c r="C22" s="41"/>
      <c r="D22" s="6"/>
      <c r="E22" s="24"/>
      <c r="F22" s="7"/>
      <c r="G22" s="7"/>
      <c r="H22" s="7"/>
      <c r="I22" s="35"/>
      <c r="J22" s="36"/>
      <c r="K22" s="4"/>
      <c r="L22" s="19"/>
      <c r="M22" s="4"/>
    </row>
    <row r="23" spans="1:13" x14ac:dyDescent="0.25">
      <c r="A23" s="19" t="s">
        <v>1</v>
      </c>
      <c r="B23" s="41">
        <v>36.1</v>
      </c>
      <c r="C23" s="41">
        <v>4.7</v>
      </c>
      <c r="D23" s="6">
        <v>375.03</v>
      </c>
      <c r="E23" s="24"/>
      <c r="F23" s="41">
        <v>4.7830000000000004</v>
      </c>
      <c r="G23" s="6">
        <v>1793.93</v>
      </c>
      <c r="H23" s="6">
        <v>577.88</v>
      </c>
      <c r="I23" s="62">
        <v>560.92999999999995</v>
      </c>
      <c r="J23" s="63"/>
      <c r="K23" s="6">
        <v>103.3</v>
      </c>
      <c r="L23" s="27"/>
      <c r="M23" s="20"/>
    </row>
    <row r="24" spans="1:13" x14ac:dyDescent="0.25">
      <c r="A24" s="5" t="s">
        <v>2</v>
      </c>
      <c r="B24" s="41">
        <v>33.799999999999997</v>
      </c>
      <c r="C24" s="41">
        <v>4.4000000000000004</v>
      </c>
      <c r="D24" s="6">
        <v>308.57</v>
      </c>
      <c r="E24" s="24"/>
      <c r="F24" s="41">
        <v>4.4695999999999998</v>
      </c>
      <c r="G24" s="6">
        <v>1379.19</v>
      </c>
      <c r="H24" s="6">
        <v>571.41999999999996</v>
      </c>
      <c r="I24" s="55">
        <v>432.13</v>
      </c>
      <c r="J24" s="56"/>
      <c r="K24" s="6">
        <v>79.569999999999993</v>
      </c>
      <c r="L24" s="8">
        <v>396</v>
      </c>
      <c r="M24" s="8" t="s">
        <v>28</v>
      </c>
    </row>
    <row r="25" spans="1:13" x14ac:dyDescent="0.25">
      <c r="A25" s="5" t="s">
        <v>3</v>
      </c>
      <c r="B25" s="41">
        <v>35.5</v>
      </c>
      <c r="C25" s="41">
        <v>4.7</v>
      </c>
      <c r="D25" s="6">
        <v>146.83000000000001</v>
      </c>
      <c r="E25" s="24"/>
      <c r="F25" s="41">
        <v>4.7</v>
      </c>
      <c r="G25" s="6">
        <v>690.01</v>
      </c>
      <c r="H25" s="6">
        <v>534.41</v>
      </c>
      <c r="I25" s="55">
        <v>218.74</v>
      </c>
      <c r="J25" s="56"/>
      <c r="K25" s="6">
        <v>39.770000000000003</v>
      </c>
      <c r="L25" s="27"/>
      <c r="M25" s="20"/>
    </row>
    <row r="26" spans="1:13" x14ac:dyDescent="0.25">
      <c r="A26" s="5" t="s">
        <v>4</v>
      </c>
      <c r="B26" s="41">
        <v>35</v>
      </c>
      <c r="C26" s="41">
        <v>4.5999999999999996</v>
      </c>
      <c r="D26" s="6">
        <v>69.849999999999994</v>
      </c>
      <c r="E26" s="24"/>
      <c r="F26" s="41">
        <v>4.6360000000000001</v>
      </c>
      <c r="G26" s="6">
        <v>323.87</v>
      </c>
      <c r="H26" s="6">
        <v>588.57000000000005</v>
      </c>
      <c r="I26" s="55">
        <v>103.27</v>
      </c>
      <c r="J26" s="56"/>
      <c r="K26" s="6">
        <v>18.649999999999999</v>
      </c>
      <c r="L26" s="27"/>
      <c r="M26" s="20"/>
    </row>
    <row r="27" spans="1:13" x14ac:dyDescent="0.25">
      <c r="A27" s="5" t="s">
        <v>5</v>
      </c>
      <c r="B27" s="41">
        <v>0</v>
      </c>
      <c r="C27" s="41">
        <v>0</v>
      </c>
      <c r="D27" s="6">
        <v>0</v>
      </c>
      <c r="E27" s="24"/>
      <c r="F27" s="41">
        <v>0</v>
      </c>
      <c r="G27" s="6">
        <v>0</v>
      </c>
      <c r="H27" s="6">
        <v>376.3</v>
      </c>
      <c r="I27" s="55">
        <v>0</v>
      </c>
      <c r="J27" s="56"/>
      <c r="K27" s="6">
        <v>0</v>
      </c>
      <c r="L27" s="27"/>
      <c r="M27" s="20"/>
    </row>
    <row r="28" spans="1:13" x14ac:dyDescent="0.25">
      <c r="A28" s="5" t="s">
        <v>6</v>
      </c>
      <c r="B28" s="41">
        <v>37.6</v>
      </c>
      <c r="C28" s="41">
        <v>4.9000000000000004</v>
      </c>
      <c r="D28" s="6">
        <v>186.9</v>
      </c>
      <c r="E28" s="24"/>
      <c r="F28" s="41">
        <v>4.97</v>
      </c>
      <c r="G28" s="6">
        <v>929.06</v>
      </c>
      <c r="H28" s="6">
        <v>489.72</v>
      </c>
      <c r="I28" s="55">
        <v>414.62</v>
      </c>
      <c r="J28" s="56"/>
      <c r="K28" s="6">
        <v>53.62</v>
      </c>
      <c r="L28" s="27"/>
      <c r="M28" s="20"/>
    </row>
    <row r="29" spans="1:13" x14ac:dyDescent="0.25">
      <c r="A29" s="5" t="s">
        <v>7</v>
      </c>
      <c r="B29" s="41">
        <v>36.6</v>
      </c>
      <c r="C29" s="41">
        <v>4.8</v>
      </c>
      <c r="D29" s="6">
        <v>230.72</v>
      </c>
      <c r="E29" s="24"/>
      <c r="F29" s="41">
        <v>4.8099999999999996</v>
      </c>
      <c r="G29" s="6">
        <v>1108.33</v>
      </c>
      <c r="H29" s="6">
        <v>538.5</v>
      </c>
      <c r="I29" s="55">
        <v>411.07</v>
      </c>
      <c r="J29" s="56"/>
      <c r="K29" s="6">
        <v>64.430000000000007</v>
      </c>
      <c r="L29" s="31">
        <v>444.1</v>
      </c>
      <c r="M29" s="39" t="s">
        <v>29</v>
      </c>
    </row>
    <row r="30" spans="1:13" x14ac:dyDescent="0.25">
      <c r="A30" s="5" t="s">
        <v>8</v>
      </c>
      <c r="B30" s="41">
        <v>32.5</v>
      </c>
      <c r="C30" s="41">
        <v>4.3</v>
      </c>
      <c r="D30" s="6">
        <v>259.05</v>
      </c>
      <c r="E30" s="24"/>
      <c r="F30" s="41">
        <v>4.33</v>
      </c>
      <c r="G30" s="6">
        <v>1119.98</v>
      </c>
      <c r="H30" s="6">
        <v>648.71</v>
      </c>
      <c r="I30" s="55">
        <v>370.38</v>
      </c>
      <c r="J30" s="56"/>
      <c r="K30" s="6">
        <v>64.23</v>
      </c>
      <c r="M30" s="20"/>
    </row>
    <row r="31" spans="1:13" x14ac:dyDescent="0.25">
      <c r="A31" s="5" t="s">
        <v>9</v>
      </c>
      <c r="B31" s="41">
        <v>29.3</v>
      </c>
      <c r="C31" s="41">
        <v>3.8</v>
      </c>
      <c r="D31" s="6">
        <v>254.95</v>
      </c>
      <c r="E31" s="24"/>
      <c r="F31" s="41">
        <v>3.8849999999999998</v>
      </c>
      <c r="G31" s="6">
        <v>990.43</v>
      </c>
      <c r="H31" s="6">
        <v>658.59</v>
      </c>
      <c r="I31" s="55">
        <v>311.99</v>
      </c>
      <c r="J31" s="56"/>
      <c r="K31" s="6">
        <v>56.99</v>
      </c>
      <c r="M31" s="20"/>
    </row>
    <row r="32" spans="1:13" x14ac:dyDescent="0.25">
      <c r="A32" s="5" t="s">
        <v>10</v>
      </c>
      <c r="B32" s="41">
        <v>30.1</v>
      </c>
      <c r="C32" s="41">
        <v>3.9</v>
      </c>
      <c r="D32" s="6">
        <v>253.04</v>
      </c>
      <c r="E32" s="24"/>
      <c r="F32" s="41">
        <v>3.98</v>
      </c>
      <c r="G32" s="6">
        <v>1009.44</v>
      </c>
      <c r="H32" s="6">
        <v>715.5</v>
      </c>
      <c r="I32" s="55">
        <v>315.49</v>
      </c>
      <c r="J32" s="56"/>
      <c r="K32" s="6">
        <v>58.11</v>
      </c>
      <c r="L32" s="27"/>
      <c r="M32" s="7"/>
    </row>
    <row r="33" spans="1:32" x14ac:dyDescent="0.25">
      <c r="A33" s="5" t="s">
        <v>11</v>
      </c>
      <c r="B33" s="41">
        <v>32.799999999999997</v>
      </c>
      <c r="C33" s="41">
        <v>4.3</v>
      </c>
      <c r="D33" s="6">
        <v>261.55</v>
      </c>
      <c r="E33" s="24"/>
      <c r="F33" s="41">
        <v>4.3</v>
      </c>
      <c r="G33" s="6">
        <v>1130.79</v>
      </c>
      <c r="H33" s="6">
        <v>537.20000000000005</v>
      </c>
      <c r="I33" s="55">
        <v>355.03</v>
      </c>
      <c r="J33" s="56"/>
      <c r="K33" s="8">
        <v>65.45</v>
      </c>
      <c r="L33" s="27"/>
      <c r="M33" s="7"/>
    </row>
    <row r="34" spans="1:32" x14ac:dyDescent="0.25">
      <c r="A34" s="10" t="s">
        <v>12</v>
      </c>
      <c r="B34" s="41">
        <v>37.5</v>
      </c>
      <c r="C34" s="41">
        <v>4.9000000000000004</v>
      </c>
      <c r="D34" s="6">
        <v>271.51</v>
      </c>
      <c r="E34" s="24"/>
      <c r="F34" s="41">
        <v>4.97</v>
      </c>
      <c r="G34" s="6">
        <v>1349.65</v>
      </c>
      <c r="H34" s="6">
        <v>595.83000000000004</v>
      </c>
      <c r="I34" s="55">
        <v>461.45</v>
      </c>
      <c r="J34" s="56"/>
      <c r="K34" s="8">
        <v>77.680000000000007</v>
      </c>
      <c r="L34" s="5"/>
      <c r="M34" s="7"/>
    </row>
    <row r="35" spans="1:32" x14ac:dyDescent="0.25">
      <c r="A35" s="11" t="s">
        <v>13</v>
      </c>
      <c r="B35" s="47">
        <f>SUM(B23:B34)</f>
        <v>376.8</v>
      </c>
      <c r="C35" s="47">
        <f>SUM(C23:C34)</f>
        <v>49.29999999999999</v>
      </c>
      <c r="D35" s="46"/>
      <c r="E35" s="12">
        <f t="shared" ref="E35" si="3">SUM(E23:E34)</f>
        <v>0</v>
      </c>
      <c r="F35" s="47">
        <f>SUM(F23:F34)</f>
        <v>49.83359999999999</v>
      </c>
      <c r="G35" s="12">
        <f>SUM(G23:G34)</f>
        <v>11824.679999999998</v>
      </c>
      <c r="H35" s="12">
        <f>SUM(H23:H34)</f>
        <v>6832.63</v>
      </c>
      <c r="I35" s="58">
        <f>SUM(I23:I34)</f>
        <v>3955.0999999999995</v>
      </c>
      <c r="J35" s="59"/>
      <c r="K35" s="12">
        <f>SUM(K23:K34)</f>
        <v>681.80000000000018</v>
      </c>
      <c r="L35" s="26">
        <f>SUM(L23:L34)</f>
        <v>840.1</v>
      </c>
      <c r="M35" s="12"/>
    </row>
    <row r="36" spans="1:32" x14ac:dyDescent="0.25">
      <c r="B36" s="23"/>
      <c r="C36" s="23"/>
      <c r="E36" s="23"/>
      <c r="F36" s="21" t="s">
        <v>15</v>
      </c>
      <c r="I36" s="38"/>
      <c r="J36" s="38"/>
    </row>
    <row r="37" spans="1:32" s="24" customFormat="1" x14ac:dyDescent="0.25">
      <c r="A37" s="53" t="s">
        <v>14</v>
      </c>
      <c r="B37" s="50">
        <f>AVERAGE(B23:B34)</f>
        <v>31.400000000000002</v>
      </c>
      <c r="C37" s="50">
        <f>AVERAGE(C23:C34)</f>
        <v>4.1083333333333325</v>
      </c>
      <c r="D37" s="51">
        <f>AVERAGE(D23:D34)</f>
        <v>218.16666666666666</v>
      </c>
      <c r="E37" s="52">
        <f t="shared" ref="E37" si="4">E35/9</f>
        <v>0</v>
      </c>
      <c r="F37" s="50">
        <f>AVERAGE(F23:F34)</f>
        <v>4.1527999999999992</v>
      </c>
      <c r="G37" s="51">
        <f>AVERAGE(G23:G34)</f>
        <v>985.38999999999987</v>
      </c>
      <c r="H37" s="51">
        <f>AVERAGE(H23:H34)</f>
        <v>569.38583333333338</v>
      </c>
      <c r="I37" s="57">
        <f>AVERAGE(I23:J34)</f>
        <v>329.59166666666664</v>
      </c>
      <c r="J37" s="57"/>
      <c r="K37" s="51">
        <f>AVERAGE(K23:K34)</f>
        <v>56.816666666666684</v>
      </c>
      <c r="L37" s="51">
        <f>AVERAGE(L23:L34)</f>
        <v>420.05</v>
      </c>
      <c r="M37" s="51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 s="15"/>
      <c r="B38" s="25"/>
      <c r="F38" s="16"/>
    </row>
    <row r="39" spans="1:32" ht="45" x14ac:dyDescent="0.25">
      <c r="A39" s="18">
        <v>2021</v>
      </c>
      <c r="B39" s="30" t="s">
        <v>20</v>
      </c>
      <c r="C39" s="40" t="s">
        <v>16</v>
      </c>
      <c r="D39" s="40" t="s">
        <v>0</v>
      </c>
      <c r="E39" s="30"/>
      <c r="F39" s="30" t="s">
        <v>17</v>
      </c>
      <c r="G39" s="30" t="s">
        <v>21</v>
      </c>
      <c r="H39" s="30" t="s">
        <v>19</v>
      </c>
      <c r="I39" s="60" t="s">
        <v>18</v>
      </c>
      <c r="J39" s="61"/>
      <c r="K39" s="30" t="s">
        <v>24</v>
      </c>
      <c r="L39" s="30" t="s">
        <v>22</v>
      </c>
      <c r="M39" s="30" t="s">
        <v>23</v>
      </c>
    </row>
    <row r="40" spans="1:32" x14ac:dyDescent="0.25">
      <c r="A40" s="7"/>
      <c r="B40" s="7"/>
      <c r="C40" s="7"/>
      <c r="D40" s="6"/>
      <c r="E40" s="24"/>
      <c r="F40" s="7"/>
      <c r="G40" s="7"/>
      <c r="H40" s="7"/>
      <c r="I40" s="35"/>
      <c r="J40" s="36"/>
      <c r="K40" s="4"/>
      <c r="L40" s="19"/>
      <c r="M40" s="4"/>
    </row>
    <row r="41" spans="1:32" x14ac:dyDescent="0.25">
      <c r="A41" s="19" t="s">
        <v>1</v>
      </c>
      <c r="B41" s="41">
        <v>33</v>
      </c>
      <c r="C41" s="7">
        <v>4.3</v>
      </c>
      <c r="D41" s="6">
        <v>272.99</v>
      </c>
      <c r="E41" s="24"/>
      <c r="F41" s="41">
        <v>4.3</v>
      </c>
      <c r="G41" s="6">
        <v>1191.6600000000001</v>
      </c>
      <c r="H41" s="6">
        <v>481.3</v>
      </c>
      <c r="I41" s="62">
        <v>435.89</v>
      </c>
      <c r="J41" s="63"/>
      <c r="K41" s="6">
        <v>68.73</v>
      </c>
      <c r="L41" s="27"/>
      <c r="M41" s="20"/>
    </row>
    <row r="42" spans="1:32" x14ac:dyDescent="0.25">
      <c r="A42" s="5" t="s">
        <v>2</v>
      </c>
      <c r="B42" s="7">
        <v>32.799999999999997</v>
      </c>
      <c r="C42" s="7">
        <v>4.3</v>
      </c>
      <c r="D42" s="6">
        <v>273</v>
      </c>
      <c r="E42" s="24"/>
      <c r="F42" s="41">
        <v>4.3</v>
      </c>
      <c r="G42" s="6">
        <v>1180.29</v>
      </c>
      <c r="H42" s="6">
        <v>528.54</v>
      </c>
      <c r="I42" s="55">
        <v>511.19</v>
      </c>
      <c r="J42" s="56"/>
      <c r="K42" s="6">
        <v>68.319999999999993</v>
      </c>
      <c r="L42" s="8">
        <v>396</v>
      </c>
      <c r="M42" s="8" t="s">
        <v>28</v>
      </c>
    </row>
    <row r="43" spans="1:32" x14ac:dyDescent="0.25">
      <c r="A43" s="5" t="s">
        <v>3</v>
      </c>
      <c r="B43" s="7">
        <v>35.5</v>
      </c>
      <c r="C43" s="7">
        <v>4.7</v>
      </c>
      <c r="D43" s="6">
        <v>336.97</v>
      </c>
      <c r="E43" s="24"/>
      <c r="F43" s="7">
        <v>4.7</v>
      </c>
      <c r="G43" s="44">
        <v>1583.55</v>
      </c>
      <c r="H43" s="44">
        <v>557</v>
      </c>
      <c r="I43" s="55">
        <v>606.46</v>
      </c>
      <c r="J43" s="56"/>
      <c r="K43" s="6">
        <v>91.27</v>
      </c>
      <c r="L43" s="44"/>
      <c r="M43" s="20"/>
    </row>
    <row r="44" spans="1:32" x14ac:dyDescent="0.25">
      <c r="A44" s="5" t="s">
        <v>4</v>
      </c>
      <c r="B44" s="7">
        <v>32.1</v>
      </c>
      <c r="C44" s="7">
        <v>4.2</v>
      </c>
      <c r="D44" s="6">
        <v>349.52</v>
      </c>
      <c r="E44" s="24"/>
      <c r="F44" s="41" t="s">
        <v>30</v>
      </c>
      <c r="G44" s="6" t="s">
        <v>30</v>
      </c>
      <c r="H44" s="6" t="s">
        <v>30</v>
      </c>
      <c r="I44" s="55" t="s">
        <v>30</v>
      </c>
      <c r="J44" s="56"/>
      <c r="K44" s="6">
        <v>85.6</v>
      </c>
      <c r="L44" s="27"/>
      <c r="M44" s="20"/>
    </row>
    <row r="45" spans="1:32" x14ac:dyDescent="0.25">
      <c r="A45" s="5" t="s">
        <v>5</v>
      </c>
      <c r="B45" s="7"/>
      <c r="C45" s="7"/>
      <c r="D45" s="6"/>
      <c r="E45" s="24"/>
      <c r="F45" s="41"/>
      <c r="G45" s="6"/>
      <c r="H45" s="6"/>
      <c r="I45" s="55"/>
      <c r="J45" s="56"/>
      <c r="K45" s="6"/>
      <c r="L45" s="27"/>
      <c r="M45" s="20"/>
    </row>
    <row r="46" spans="1:32" x14ac:dyDescent="0.25">
      <c r="A46" s="5" t="s">
        <v>6</v>
      </c>
      <c r="B46" s="7"/>
      <c r="C46" s="7"/>
      <c r="D46" s="6"/>
      <c r="E46" s="24"/>
      <c r="F46" s="41"/>
      <c r="G46" s="6"/>
      <c r="H46" s="6"/>
      <c r="I46" s="55"/>
      <c r="J46" s="56"/>
      <c r="K46" s="6"/>
      <c r="L46" s="27"/>
      <c r="M46" s="20"/>
    </row>
    <row r="47" spans="1:32" x14ac:dyDescent="0.25">
      <c r="A47" s="5" t="s">
        <v>7</v>
      </c>
      <c r="B47" s="7"/>
      <c r="C47" s="7"/>
      <c r="D47" s="6"/>
      <c r="E47" s="24"/>
      <c r="F47" s="41"/>
      <c r="G47" s="6"/>
      <c r="H47" s="6"/>
      <c r="I47" s="55"/>
      <c r="J47" s="56"/>
      <c r="K47" s="6"/>
      <c r="L47" s="31"/>
      <c r="M47" s="39"/>
    </row>
    <row r="48" spans="1:32" x14ac:dyDescent="0.25">
      <c r="A48" s="5" t="s">
        <v>8</v>
      </c>
      <c r="B48" s="7"/>
      <c r="C48" s="7"/>
      <c r="D48" s="6"/>
      <c r="E48" s="24"/>
      <c r="F48" s="41"/>
      <c r="G48" s="6"/>
      <c r="H48" s="6"/>
      <c r="I48" s="55"/>
      <c r="J48" s="56"/>
      <c r="K48" s="6"/>
      <c r="M48" s="20"/>
    </row>
    <row r="49" spans="1:13" x14ac:dyDescent="0.25">
      <c r="A49" s="5" t="s">
        <v>9</v>
      </c>
      <c r="B49" s="7"/>
      <c r="C49" s="7"/>
      <c r="D49" s="6"/>
      <c r="E49" s="24"/>
      <c r="F49" s="41"/>
      <c r="G49" s="6"/>
      <c r="H49" s="6"/>
      <c r="I49" s="55"/>
      <c r="J49" s="56"/>
      <c r="K49" s="6"/>
      <c r="M49" s="20"/>
    </row>
    <row r="50" spans="1:13" x14ac:dyDescent="0.25">
      <c r="A50" s="5" t="s">
        <v>10</v>
      </c>
      <c r="B50" s="7"/>
      <c r="C50" s="7"/>
      <c r="D50" s="6"/>
      <c r="E50" s="24"/>
      <c r="F50" s="41"/>
      <c r="G50" s="6"/>
      <c r="H50" s="6"/>
      <c r="I50" s="55"/>
      <c r="J50" s="56"/>
      <c r="K50" s="6"/>
      <c r="L50" s="27"/>
      <c r="M50" s="7"/>
    </row>
    <row r="51" spans="1:13" x14ac:dyDescent="0.25">
      <c r="A51" s="5" t="s">
        <v>11</v>
      </c>
      <c r="B51" s="7"/>
      <c r="C51" s="7"/>
      <c r="D51" s="6"/>
      <c r="E51" s="24"/>
      <c r="F51" s="41"/>
      <c r="G51" s="6"/>
      <c r="H51" s="6"/>
      <c r="I51" s="55"/>
      <c r="J51" s="56"/>
      <c r="K51" s="8"/>
      <c r="L51" s="27"/>
      <c r="M51" s="7"/>
    </row>
    <row r="52" spans="1:13" x14ac:dyDescent="0.25">
      <c r="A52" s="10" t="s">
        <v>12</v>
      </c>
      <c r="B52" s="7"/>
      <c r="C52" s="7"/>
      <c r="D52" s="6"/>
      <c r="E52" s="24"/>
      <c r="F52" s="41"/>
      <c r="G52" s="7"/>
      <c r="H52" s="7"/>
      <c r="I52" s="55"/>
      <c r="J52" s="56"/>
      <c r="K52" s="8"/>
      <c r="L52" s="5"/>
      <c r="M52" s="7"/>
    </row>
    <row r="53" spans="1:13" x14ac:dyDescent="0.25">
      <c r="A53" s="11" t="s">
        <v>13</v>
      </c>
      <c r="B53" s="47">
        <f>SUM(B41:B52)</f>
        <v>133.4</v>
      </c>
      <c r="C53" s="47">
        <f>SUM(C41:C52)</f>
        <v>17.5</v>
      </c>
      <c r="D53" s="12"/>
      <c r="E53" s="13">
        <f t="shared" ref="E53" si="5">SUM(E41:E52)</f>
        <v>0</v>
      </c>
      <c r="F53" s="47">
        <f>SUM(F41:F52)</f>
        <v>13.3</v>
      </c>
      <c r="G53" s="12">
        <f>SUM(G41:G52)</f>
        <v>3955.5</v>
      </c>
      <c r="H53" s="12">
        <f>SUM(H41:H52)</f>
        <v>1566.84</v>
      </c>
      <c r="I53" s="58">
        <f>SUM(I41:I52)</f>
        <v>1553.54</v>
      </c>
      <c r="J53" s="59"/>
      <c r="K53" s="12">
        <f>SUM(K41:K52)</f>
        <v>313.91999999999996</v>
      </c>
      <c r="L53" s="12">
        <f>SUM(L41:L52)</f>
        <v>396</v>
      </c>
      <c r="M53" s="13"/>
    </row>
    <row r="54" spans="1:13" x14ac:dyDescent="0.25">
      <c r="B54" s="48"/>
      <c r="C54" s="23"/>
      <c r="E54" s="23"/>
      <c r="F54" s="21"/>
      <c r="I54" s="38"/>
      <c r="J54" s="38"/>
    </row>
    <row r="55" spans="1:13" x14ac:dyDescent="0.25">
      <c r="A55" s="53" t="s">
        <v>14</v>
      </c>
      <c r="B55" s="50">
        <f>AVERAGE(B41:B52)</f>
        <v>33.35</v>
      </c>
      <c r="C55" s="50">
        <f>AVERAGE(C41:C52)</f>
        <v>4.375</v>
      </c>
      <c r="D55" s="54">
        <f>AVERAGE(D41:D52)</f>
        <v>308.12</v>
      </c>
      <c r="E55" s="52" t="e">
        <f t="shared" ref="E55" si="6">AVERAGE(E41:E52)</f>
        <v>#DIV/0!</v>
      </c>
      <c r="F55" s="50">
        <f>AVERAGE(F41:F52)</f>
        <v>4.4333333333333336</v>
      </c>
      <c r="G55" s="54">
        <f>AVERAGE(G41:G52)</f>
        <v>1318.5</v>
      </c>
      <c r="H55" s="54">
        <f>AVERAGE(H41:H52)</f>
        <v>522.28</v>
      </c>
      <c r="I55" s="57">
        <f>AVERAGE(I41:I52)</f>
        <v>517.84666666666669</v>
      </c>
      <c r="J55" s="57"/>
      <c r="K55" s="54">
        <f>AVERAGE(K41:K52)</f>
        <v>78.47999999999999</v>
      </c>
      <c r="L55" s="54">
        <f>AVERAGE(L41:L52)</f>
        <v>396</v>
      </c>
      <c r="M55" s="51"/>
    </row>
  </sheetData>
  <mergeCells count="32">
    <mergeCell ref="I31:J31"/>
    <mergeCell ref="I3:J3"/>
    <mergeCell ref="J13:J16"/>
    <mergeCell ref="I21:J21"/>
    <mergeCell ref="I23:J23"/>
    <mergeCell ref="I24:J24"/>
    <mergeCell ref="I25:J25"/>
    <mergeCell ref="I26:J26"/>
    <mergeCell ref="I27:J27"/>
    <mergeCell ref="I28:J28"/>
    <mergeCell ref="I29:J29"/>
    <mergeCell ref="I30:J30"/>
    <mergeCell ref="I32:J32"/>
    <mergeCell ref="I33:J33"/>
    <mergeCell ref="I34:J34"/>
    <mergeCell ref="I35:J35"/>
    <mergeCell ref="I37:J37"/>
    <mergeCell ref="I39:J39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5:J55"/>
    <mergeCell ref="I53:J53"/>
  </mergeCells>
  <printOptions gridLines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2019,2020,2021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 Woolley</dc:creator>
  <cp:lastModifiedBy>Sharon Bitz</cp:lastModifiedBy>
  <cp:lastPrinted>2021-02-08T18:28:48Z</cp:lastPrinted>
  <dcterms:created xsi:type="dcterms:W3CDTF">2021-01-04T19:44:33Z</dcterms:created>
  <dcterms:modified xsi:type="dcterms:W3CDTF">2021-06-07T00:49:41Z</dcterms:modified>
</cp:coreProperties>
</file>